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-120" yWindow="-120" windowWidth="20730" windowHeight="11760" tabRatio="598"/>
  </bookViews>
  <sheets>
    <sheet name="Cuadro 10" sheetId="4" r:id="rId1"/>
  </sheets>
  <definedNames>
    <definedName name="_xlnm.Print_Area" localSheetId="0">'Cuadro 10'!$A$1:$F$82</definedName>
    <definedName name="_xlnm.Print_Titles" localSheetId="0">'Cuadro 10'!$1:$10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4" l="1"/>
  <c r="F59" i="4"/>
  <c r="E59" i="4"/>
  <c r="D59" i="4"/>
  <c r="C59" i="4"/>
  <c r="B60" i="4"/>
  <c r="B67" i="4"/>
  <c r="B62" i="4"/>
  <c r="B61" i="4"/>
  <c r="B68" i="4"/>
  <c r="B74" i="4"/>
  <c r="B73" i="4"/>
  <c r="B72" i="4"/>
  <c r="B71" i="4"/>
  <c r="B70" i="4"/>
  <c r="B59" i="4" l="1"/>
  <c r="B69" i="4"/>
  <c r="E11" i="4"/>
  <c r="F11" i="4"/>
  <c r="C25" i="4"/>
  <c r="D25" i="4"/>
  <c r="E25" i="4"/>
  <c r="F25" i="4"/>
  <c r="C24" i="4"/>
  <c r="D24" i="4"/>
  <c r="E24" i="4"/>
  <c r="F24" i="4"/>
  <c r="C23" i="4"/>
  <c r="D23" i="4"/>
  <c r="E23" i="4"/>
  <c r="F23" i="4"/>
  <c r="C22" i="4"/>
  <c r="D22" i="4"/>
  <c r="E22" i="4"/>
  <c r="F22" i="4"/>
  <c r="C21" i="4"/>
  <c r="D21" i="4"/>
  <c r="E21" i="4"/>
  <c r="F21" i="4"/>
  <c r="F16" i="4" s="1"/>
  <c r="C20" i="4"/>
  <c r="D20" i="4"/>
  <c r="E20" i="4"/>
  <c r="F20" i="4"/>
  <c r="C19" i="4"/>
  <c r="D19" i="4"/>
  <c r="E19" i="4"/>
  <c r="F19" i="4"/>
  <c r="C18" i="4"/>
  <c r="D18" i="4"/>
  <c r="E18" i="4"/>
  <c r="E16" i="4" s="1"/>
  <c r="F18" i="4"/>
  <c r="C17" i="4"/>
  <c r="D17" i="4"/>
  <c r="E17" i="4"/>
  <c r="F17" i="4"/>
  <c r="C15" i="4"/>
  <c r="D15" i="4"/>
  <c r="E15" i="4"/>
  <c r="E12" i="4" s="1"/>
  <c r="F15" i="4"/>
  <c r="C14" i="4"/>
  <c r="D14" i="4"/>
  <c r="E14" i="4"/>
  <c r="F14" i="4"/>
  <c r="C13" i="4"/>
  <c r="D13" i="4"/>
  <c r="E13" i="4"/>
  <c r="F13" i="4"/>
  <c r="F12" i="4"/>
  <c r="B25" i="4"/>
  <c r="B23" i="4"/>
  <c r="B22" i="4"/>
  <c r="B21" i="4"/>
  <c r="B20" i="4"/>
  <c r="B19" i="4"/>
  <c r="B18" i="4"/>
  <c r="B17" i="4"/>
  <c r="B15" i="4"/>
  <c r="B14" i="4"/>
  <c r="B13" i="4"/>
  <c r="B12" i="4" l="1"/>
  <c r="D16" i="4"/>
  <c r="C16" i="4"/>
  <c r="C11" i="4" s="1"/>
  <c r="C12" i="4"/>
  <c r="D12" i="4"/>
  <c r="B65" i="4"/>
  <c r="B34" i="4"/>
  <c r="B32" i="4"/>
  <c r="B56" i="4"/>
  <c r="D11" i="4" l="1"/>
  <c r="F67" i="4" l="1"/>
  <c r="E67" i="4"/>
  <c r="C67" i="4"/>
  <c r="D67" i="4"/>
  <c r="D28" i="4" l="1"/>
  <c r="E28" i="4"/>
  <c r="F28" i="4"/>
  <c r="C28" i="4"/>
  <c r="D30" i="4"/>
  <c r="E30" i="4"/>
  <c r="F30" i="4"/>
  <c r="C30" i="4"/>
  <c r="D27" i="4" l="1"/>
  <c r="B33" i="4" l="1"/>
  <c r="B31" i="4"/>
  <c r="B29" i="4"/>
  <c r="B28" i="4" l="1"/>
  <c r="B30" i="4"/>
  <c r="B27" i="4"/>
  <c r="B66" i="4"/>
  <c r="B46" i="4" l="1"/>
  <c r="C37" i="4"/>
  <c r="D37" i="4"/>
  <c r="E37" i="4"/>
  <c r="F37" i="4"/>
  <c r="B45" i="4" l="1"/>
  <c r="E51" i="4"/>
  <c r="C51" i="4"/>
  <c r="D51" i="4"/>
  <c r="B64" i="4" l="1"/>
  <c r="D63" i="4"/>
  <c r="E63" i="4"/>
  <c r="F63" i="4"/>
  <c r="C63" i="4"/>
  <c r="C58" i="4" s="1"/>
  <c r="B63" i="4" l="1"/>
  <c r="B42" i="4" l="1"/>
  <c r="F69" i="4" l="1"/>
  <c r="F66" i="4" s="1"/>
  <c r="E69" i="4"/>
  <c r="E66" i="4" s="1"/>
  <c r="D69" i="4"/>
  <c r="D66" i="4" s="1"/>
  <c r="C69" i="4"/>
  <c r="C66" i="4" s="1"/>
  <c r="F58" i="4"/>
  <c r="E58" i="4"/>
  <c r="D58" i="4"/>
  <c r="B55" i="4"/>
  <c r="B54" i="4" s="1"/>
  <c r="F54" i="4"/>
  <c r="E54" i="4"/>
  <c r="D54" i="4"/>
  <c r="C54" i="4"/>
  <c r="B53" i="4"/>
  <c r="B52" i="4"/>
  <c r="F51" i="4"/>
  <c r="B49" i="4"/>
  <c r="B48" i="4"/>
  <c r="B24" i="4" s="1"/>
  <c r="B16" i="4" s="1"/>
  <c r="B11" i="4" s="1"/>
  <c r="B47" i="4"/>
  <c r="B44" i="4"/>
  <c r="B43" i="4"/>
  <c r="F41" i="4"/>
  <c r="E41" i="4"/>
  <c r="D41" i="4"/>
  <c r="C41" i="4"/>
  <c r="B40" i="4"/>
  <c r="B39" i="4"/>
  <c r="B38" i="4"/>
  <c r="B51" i="4" l="1"/>
  <c r="C57" i="4"/>
  <c r="B58" i="4"/>
  <c r="B41" i="4"/>
  <c r="C50" i="4"/>
  <c r="E50" i="4"/>
  <c r="F36" i="4"/>
  <c r="E36" i="4"/>
  <c r="D26" i="4"/>
  <c r="C36" i="4"/>
  <c r="D50" i="4"/>
  <c r="F50" i="4"/>
  <c r="F27" i="4"/>
  <c r="F26" i="4" s="1"/>
  <c r="D36" i="4"/>
  <c r="E27" i="4"/>
  <c r="E26" i="4" s="1"/>
  <c r="C27" i="4"/>
  <c r="C26" i="4" s="1"/>
  <c r="B50" i="4" l="1"/>
  <c r="B36" i="4"/>
  <c r="E57" i="4"/>
  <c r="D35" i="4"/>
  <c r="F57" i="4"/>
  <c r="D57" i="4"/>
  <c r="E35" i="4"/>
  <c r="F35" i="4"/>
  <c r="B26" i="4"/>
  <c r="C35" i="4"/>
  <c r="B35" i="4" l="1"/>
  <c r="B57" i="4"/>
</calcChain>
</file>

<file path=xl/sharedStrings.xml><?xml version="1.0" encoding="utf-8"?>
<sst xmlns="http://schemas.openxmlformats.org/spreadsheetml/2006/main" count="84" uniqueCount="43">
  <si>
    <t>Total</t>
  </si>
  <si>
    <t>Techo</t>
  </si>
  <si>
    <t>Acabados</t>
  </si>
  <si>
    <t>TOTAL</t>
  </si>
  <si>
    <t xml:space="preserve"> Residencial</t>
  </si>
  <si>
    <t>Vivienda individual</t>
  </si>
  <si>
    <t>Dúplex</t>
  </si>
  <si>
    <t>Edificio de apartamento (1)</t>
  </si>
  <si>
    <t>Depósitos</t>
  </si>
  <si>
    <t>Centros educativos</t>
  </si>
  <si>
    <t>Centros religiosos</t>
  </si>
  <si>
    <t>Otros (2)</t>
  </si>
  <si>
    <t>Arraiján</t>
  </si>
  <si>
    <t xml:space="preserve">Colón </t>
  </si>
  <si>
    <t>La Chorrera</t>
  </si>
  <si>
    <t>Panamá</t>
  </si>
  <si>
    <t>San Miguelito</t>
  </si>
  <si>
    <t xml:space="preserve"> No residencial</t>
  </si>
  <si>
    <t>No residencial</t>
  </si>
  <si>
    <t>Residencial</t>
  </si>
  <si>
    <t>Oficinas</t>
  </si>
  <si>
    <t>Panamá Oeste</t>
  </si>
  <si>
    <t>República de Panamá</t>
  </si>
  <si>
    <t>CONTRALORÍA GENERAL DE LA REPÚBLICA</t>
  </si>
  <si>
    <t>Instituto Nacional de Estadística y Censo</t>
  </si>
  <si>
    <t>Provincia, distrito y tipo de edificación</t>
  </si>
  <si>
    <t xml:space="preserve"> -   Cantidad nula o cero.</t>
  </si>
  <si>
    <t xml:space="preserve">NOTA: Obras que iniciaron el proceso de construcción en el período de referencia. </t>
  </si>
  <si>
    <t>Fundaciones
(Subestructura)</t>
  </si>
  <si>
    <t>Estructuras
(Superestructura)</t>
  </si>
  <si>
    <t>Fuente: Constructoras, inmobiliarias y personas particulares.</t>
  </si>
  <si>
    <t>(2)  Son edificios y estructuras destinadas a albergues, estacionamientos, galeras para criaderos y ceba de animales, clubes, salas de reuniones, cines,</t>
  </si>
  <si>
    <t>Administración pública</t>
  </si>
  <si>
    <t>(1)  Incluye cuartos de alquiler y viviendas adosadas.</t>
  </si>
  <si>
    <t>Fases de las construcciones nuevas en proceso y culminadas</t>
  </si>
  <si>
    <t>(P) Cifras preliminares.</t>
  </si>
  <si>
    <t>Comercios</t>
  </si>
  <si>
    <t>Hospitales y clínicas</t>
  </si>
  <si>
    <t>Industrias</t>
  </si>
  <si>
    <t xml:space="preserve">      teatros, estadios deportivos y otros para el esparcimiento.</t>
  </si>
  <si>
    <t>Cuadro 10.  FASES DE LAS CONSTRUCCIONES NUEVAS EN PROCESO Y CULMINADAS EN ALGUNOS DISTRITOS DE LAS PROVINCIAS</t>
  </si>
  <si>
    <t xml:space="preserve"> DE COLÓN, PANAMÁ Y PANAMÁ OESTE, SEGÚN TIPO DE EDIFICACIÓN, CENSO DE CONSTRUCCIÓN DE EDIFICACIONES:</t>
  </si>
  <si>
    <t xml:space="preserve"> I TRIMESTRE DE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</si>
</sst>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(* #,##0.00_);_(* \(#,##0.00\);_(* &quot;-&quot;??_);_(@_)"/>
    <numFmt numFmtId="165" formatCode="_ * #,##0_ ;_ * \-#,##0_ ;_ * &quot;-&quot;_ ;_ @_ "/>
    <numFmt numFmtId="166" formatCode="_-* #,##0\ _$_-;\-* #,##0\ _$_-;_-* &quot;-&quot;\ _$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3" fillId="2" borderId="0" xfId="2" applyNumberFormat="1" applyFont="1" applyFill="1" applyAlignment="1">
      <alignment horizontal="center"/>
    </xf>
    <xf numFmtId="165" fontId="3" fillId="2" borderId="1" xfId="1" applyNumberFormat="1" applyFont="1" applyFill="1" applyBorder="1"/>
    <xf numFmtId="165" fontId="3" fillId="2" borderId="2" xfId="1" applyNumberFormat="1" applyFont="1" applyFill="1" applyBorder="1"/>
    <xf numFmtId="165" fontId="3" fillId="2" borderId="1" xfId="1" applyNumberFormat="1" applyFont="1" applyFill="1" applyBorder="1" applyAlignment="1">
      <alignment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0" fontId="2" fillId="2" borderId="0" xfId="1" applyFont="1" applyFill="1" applyAlignment="1">
      <alignment vertical="center"/>
    </xf>
    <xf numFmtId="165" fontId="2" fillId="2" borderId="0" xfId="1" applyNumberFormat="1" applyFont="1" applyFill="1"/>
    <xf numFmtId="0" fontId="2" fillId="2" borderId="0" xfId="1" applyFont="1" applyFill="1"/>
    <xf numFmtId="49" fontId="1" fillId="2" borderId="3" xfId="1" applyNumberFormat="1" applyFill="1" applyBorder="1" applyAlignment="1">
      <alignment horizontal="left" indent="6"/>
    </xf>
    <xf numFmtId="49" fontId="1" fillId="2" borderId="3" xfId="1" applyNumberFormat="1" applyFill="1" applyBorder="1" applyAlignment="1">
      <alignment horizontal="left" indent="4"/>
    </xf>
    <xf numFmtId="0" fontId="4" fillId="0" borderId="0" xfId="0" applyFont="1"/>
    <xf numFmtId="0" fontId="1" fillId="0" borderId="0" xfId="1" applyAlignment="1">
      <alignment vertical="center"/>
    </xf>
    <xf numFmtId="41" fontId="1" fillId="2" borderId="0" xfId="3" applyNumberFormat="1" applyFont="1" applyFill="1" applyBorder="1" applyAlignment="1">
      <alignment horizontal="left" vertical="center"/>
    </xf>
    <xf numFmtId="49" fontId="1" fillId="2" borderId="0" xfId="1" applyNumberFormat="1" applyFill="1"/>
    <xf numFmtId="0" fontId="6" fillId="0" borderId="0" xfId="1" applyFont="1" applyAlignment="1">
      <alignment vertical="center"/>
    </xf>
    <xf numFmtId="165" fontId="1" fillId="2" borderId="2" xfId="1" applyNumberFormat="1" applyFill="1" applyBorder="1"/>
    <xf numFmtId="0" fontId="1" fillId="2" borderId="0" xfId="1" applyFill="1" applyAlignment="1">
      <alignment vertical="center"/>
    </xf>
    <xf numFmtId="0" fontId="1" fillId="2" borderId="0" xfId="1" applyFill="1"/>
    <xf numFmtId="0" fontId="4" fillId="2" borderId="0" xfId="0" applyFont="1" applyFill="1"/>
    <xf numFmtId="0" fontId="5" fillId="2" borderId="0" xfId="0" applyFont="1" applyFill="1"/>
    <xf numFmtId="165" fontId="2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165" fontId="3" fillId="2" borderId="3" xfId="1" applyNumberFormat="1" applyFont="1" applyFill="1" applyBorder="1"/>
    <xf numFmtId="165" fontId="1" fillId="2" borderId="0" xfId="1" applyNumberFormat="1" applyFill="1"/>
    <xf numFmtId="165" fontId="3" fillId="2" borderId="0" xfId="1" applyNumberFormat="1" applyFont="1" applyFill="1"/>
    <xf numFmtId="0" fontId="3" fillId="2" borderId="0" xfId="1" applyFont="1" applyFill="1"/>
    <xf numFmtId="165" fontId="1" fillId="2" borderId="1" xfId="1" applyNumberFormat="1" applyFill="1" applyBorder="1" applyAlignment="1">
      <alignment horizontal="center"/>
    </xf>
    <xf numFmtId="1" fontId="1" fillId="2" borderId="0" xfId="1" applyNumberFormat="1" applyFill="1"/>
    <xf numFmtId="165" fontId="1" fillId="2" borderId="0" xfId="2" applyNumberFormat="1" applyFont="1" applyFill="1" applyAlignment="1">
      <alignment horizontal="left" indent="2"/>
    </xf>
    <xf numFmtId="1" fontId="1" fillId="2" borderId="0" xfId="1" applyNumberForma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1" applyFill="1" applyAlignment="1">
      <alignment horizontal="center" vertical="center" wrapText="1"/>
    </xf>
    <xf numFmtId="165" fontId="3" fillId="0" borderId="1" xfId="1" applyNumberFormat="1" applyFont="1" applyBorder="1"/>
    <xf numFmtId="165" fontId="3" fillId="0" borderId="1" xfId="1" applyNumberFormat="1" applyFont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/>
    </xf>
    <xf numFmtId="165" fontId="1" fillId="2" borderId="2" xfId="1" applyNumberForma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1" fillId="2" borderId="0" xfId="1" applyNumberFormat="1" applyFill="1" applyBorder="1" applyAlignment="1">
      <alignment horizontal="center"/>
    </xf>
    <xf numFmtId="0" fontId="2" fillId="0" borderId="0" xfId="1" applyFont="1" applyBorder="1" applyAlignment="1">
      <alignment vertical="center"/>
    </xf>
    <xf numFmtId="165" fontId="1" fillId="2" borderId="11" xfId="1" applyNumberFormat="1" applyFill="1" applyBorder="1" applyAlignment="1">
      <alignment horizontal="center"/>
    </xf>
    <xf numFmtId="49" fontId="1" fillId="2" borderId="12" xfId="1" applyNumberFormat="1" applyFill="1" applyBorder="1" applyAlignment="1">
      <alignment horizontal="left" indent="6"/>
    </xf>
    <xf numFmtId="165" fontId="3" fillId="2" borderId="13" xfId="1" applyNumberFormat="1" applyFont="1" applyFill="1" applyBorder="1" applyAlignment="1">
      <alignment horizontal="center"/>
    </xf>
    <xf numFmtId="165" fontId="1" fillId="0" borderId="13" xfId="1" applyNumberFormat="1" applyFill="1" applyBorder="1" applyAlignment="1">
      <alignment horizontal="center"/>
    </xf>
    <xf numFmtId="165" fontId="1" fillId="2" borderId="13" xfId="1" applyNumberFormat="1" applyFill="1" applyBorder="1" applyAlignment="1">
      <alignment horizontal="center"/>
    </xf>
    <xf numFmtId="0" fontId="1" fillId="2" borderId="0" xfId="1" applyNumberFormat="1" applyFont="1" applyFill="1" applyAlignment="1">
      <alignment vertical="center" wrapText="1"/>
    </xf>
    <xf numFmtId="165" fontId="1" fillId="2" borderId="1" xfId="1" applyNumberFormat="1" applyFont="1" applyFill="1" applyBorder="1"/>
    <xf numFmtId="165" fontId="1" fillId="2" borderId="2" xfId="1" applyNumberFormat="1" applyFont="1" applyFill="1" applyBorder="1"/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165" fontId="3" fillId="0" borderId="1" xfId="1" applyNumberFormat="1" applyFont="1" applyFill="1" applyBorder="1"/>
    <xf numFmtId="165" fontId="1" fillId="2" borderId="1" xfId="1" applyNumberFormat="1" applyFont="1" applyFill="1" applyBorder="1" applyAlignment="1">
      <alignment horizontal="center"/>
    </xf>
    <xf numFmtId="165" fontId="3" fillId="0" borderId="2" xfId="1" applyNumberFormat="1" applyFont="1" applyBorder="1"/>
    <xf numFmtId="165" fontId="3" fillId="0" borderId="1" xfId="1" applyNumberFormat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 wrapText="1"/>
    </xf>
  </cellXfs>
  <cellStyles count="7">
    <cellStyle name="Millares [0] 2 2" xfId="3"/>
    <cellStyle name="Millares 2" xfId="5"/>
    <cellStyle name="Normal" xfId="0" builtinId="0"/>
    <cellStyle name="Normal 2" xfId="6"/>
    <cellStyle name="Normal 2 2" xfId="2"/>
    <cellStyle name="Normal 3" xfId="1"/>
    <cellStyle name="Normal 3 2" xfId="4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72"/>
  <sheetViews>
    <sheetView showGridLines="0" tabSelected="1" zoomScale="98" zoomScaleNormal="98" zoomScaleSheetLayoutView="91" workbookViewId="0">
      <selection activeCell="H35" sqref="H35"/>
    </sheetView>
  </sheetViews>
  <sheetFormatPr baseColWidth="10" defaultColWidth="11.42578125" defaultRowHeight="12.75" x14ac:dyDescent="0.25"/>
  <cols>
    <col min="1" max="1" width="35.28515625" style="16" customWidth="1"/>
    <col min="2" max="2" width="13.5703125" style="2" customWidth="1"/>
    <col min="3" max="6" width="19.5703125" style="1" customWidth="1"/>
    <col min="7" max="7" width="11.42578125" style="44"/>
    <col min="8" max="19" width="11.42578125" style="10"/>
    <col min="20" max="256" width="11.42578125" style="1"/>
    <col min="257" max="257" width="31.85546875" style="1" customWidth="1"/>
    <col min="258" max="258" width="15.140625" style="1" customWidth="1"/>
    <col min="259" max="260" width="20.28515625" style="1" customWidth="1"/>
    <col min="261" max="261" width="16.7109375" style="1" customWidth="1"/>
    <col min="262" max="262" width="15.42578125" style="1" customWidth="1"/>
    <col min="263" max="512" width="11.42578125" style="1"/>
    <col min="513" max="513" width="31.85546875" style="1" customWidth="1"/>
    <col min="514" max="514" width="15.140625" style="1" customWidth="1"/>
    <col min="515" max="516" width="20.28515625" style="1" customWidth="1"/>
    <col min="517" max="517" width="16.7109375" style="1" customWidth="1"/>
    <col min="518" max="518" width="15.42578125" style="1" customWidth="1"/>
    <col min="519" max="768" width="11.42578125" style="1"/>
    <col min="769" max="769" width="31.85546875" style="1" customWidth="1"/>
    <col min="770" max="770" width="15.140625" style="1" customWidth="1"/>
    <col min="771" max="772" width="20.28515625" style="1" customWidth="1"/>
    <col min="773" max="773" width="16.7109375" style="1" customWidth="1"/>
    <col min="774" max="774" width="15.42578125" style="1" customWidth="1"/>
    <col min="775" max="1024" width="11.42578125" style="1"/>
    <col min="1025" max="1025" width="31.85546875" style="1" customWidth="1"/>
    <col min="1026" max="1026" width="15.140625" style="1" customWidth="1"/>
    <col min="1027" max="1028" width="20.28515625" style="1" customWidth="1"/>
    <col min="1029" max="1029" width="16.7109375" style="1" customWidth="1"/>
    <col min="1030" max="1030" width="15.42578125" style="1" customWidth="1"/>
    <col min="1031" max="1280" width="11.42578125" style="1"/>
    <col min="1281" max="1281" width="31.85546875" style="1" customWidth="1"/>
    <col min="1282" max="1282" width="15.140625" style="1" customWidth="1"/>
    <col min="1283" max="1284" width="20.28515625" style="1" customWidth="1"/>
    <col min="1285" max="1285" width="16.7109375" style="1" customWidth="1"/>
    <col min="1286" max="1286" width="15.42578125" style="1" customWidth="1"/>
    <col min="1287" max="1536" width="11.42578125" style="1"/>
    <col min="1537" max="1537" width="31.85546875" style="1" customWidth="1"/>
    <col min="1538" max="1538" width="15.140625" style="1" customWidth="1"/>
    <col min="1539" max="1540" width="20.28515625" style="1" customWidth="1"/>
    <col min="1541" max="1541" width="16.7109375" style="1" customWidth="1"/>
    <col min="1542" max="1542" width="15.42578125" style="1" customWidth="1"/>
    <col min="1543" max="1792" width="11.42578125" style="1"/>
    <col min="1793" max="1793" width="31.85546875" style="1" customWidth="1"/>
    <col min="1794" max="1794" width="15.140625" style="1" customWidth="1"/>
    <col min="1795" max="1796" width="20.28515625" style="1" customWidth="1"/>
    <col min="1797" max="1797" width="16.7109375" style="1" customWidth="1"/>
    <col min="1798" max="1798" width="15.42578125" style="1" customWidth="1"/>
    <col min="1799" max="2048" width="11.42578125" style="1"/>
    <col min="2049" max="2049" width="31.85546875" style="1" customWidth="1"/>
    <col min="2050" max="2050" width="15.140625" style="1" customWidth="1"/>
    <col min="2051" max="2052" width="20.28515625" style="1" customWidth="1"/>
    <col min="2053" max="2053" width="16.7109375" style="1" customWidth="1"/>
    <col min="2054" max="2054" width="15.42578125" style="1" customWidth="1"/>
    <col min="2055" max="2304" width="11.42578125" style="1"/>
    <col min="2305" max="2305" width="31.85546875" style="1" customWidth="1"/>
    <col min="2306" max="2306" width="15.140625" style="1" customWidth="1"/>
    <col min="2307" max="2308" width="20.28515625" style="1" customWidth="1"/>
    <col min="2309" max="2309" width="16.7109375" style="1" customWidth="1"/>
    <col min="2310" max="2310" width="15.42578125" style="1" customWidth="1"/>
    <col min="2311" max="2560" width="11.42578125" style="1"/>
    <col min="2561" max="2561" width="31.85546875" style="1" customWidth="1"/>
    <col min="2562" max="2562" width="15.140625" style="1" customWidth="1"/>
    <col min="2563" max="2564" width="20.28515625" style="1" customWidth="1"/>
    <col min="2565" max="2565" width="16.7109375" style="1" customWidth="1"/>
    <col min="2566" max="2566" width="15.42578125" style="1" customWidth="1"/>
    <col min="2567" max="2816" width="11.42578125" style="1"/>
    <col min="2817" max="2817" width="31.85546875" style="1" customWidth="1"/>
    <col min="2818" max="2818" width="15.140625" style="1" customWidth="1"/>
    <col min="2819" max="2820" width="20.28515625" style="1" customWidth="1"/>
    <col min="2821" max="2821" width="16.7109375" style="1" customWidth="1"/>
    <col min="2822" max="2822" width="15.42578125" style="1" customWidth="1"/>
    <col min="2823" max="3072" width="11.42578125" style="1"/>
    <col min="3073" max="3073" width="31.85546875" style="1" customWidth="1"/>
    <col min="3074" max="3074" width="15.140625" style="1" customWidth="1"/>
    <col min="3075" max="3076" width="20.28515625" style="1" customWidth="1"/>
    <col min="3077" max="3077" width="16.7109375" style="1" customWidth="1"/>
    <col min="3078" max="3078" width="15.42578125" style="1" customWidth="1"/>
    <col min="3079" max="3328" width="11.42578125" style="1"/>
    <col min="3329" max="3329" width="31.85546875" style="1" customWidth="1"/>
    <col min="3330" max="3330" width="15.140625" style="1" customWidth="1"/>
    <col min="3331" max="3332" width="20.28515625" style="1" customWidth="1"/>
    <col min="3333" max="3333" width="16.7109375" style="1" customWidth="1"/>
    <col min="3334" max="3334" width="15.42578125" style="1" customWidth="1"/>
    <col min="3335" max="3584" width="11.42578125" style="1"/>
    <col min="3585" max="3585" width="31.85546875" style="1" customWidth="1"/>
    <col min="3586" max="3586" width="15.140625" style="1" customWidth="1"/>
    <col min="3587" max="3588" width="20.28515625" style="1" customWidth="1"/>
    <col min="3589" max="3589" width="16.7109375" style="1" customWidth="1"/>
    <col min="3590" max="3590" width="15.42578125" style="1" customWidth="1"/>
    <col min="3591" max="3840" width="11.42578125" style="1"/>
    <col min="3841" max="3841" width="31.85546875" style="1" customWidth="1"/>
    <col min="3842" max="3842" width="15.140625" style="1" customWidth="1"/>
    <col min="3843" max="3844" width="20.28515625" style="1" customWidth="1"/>
    <col min="3845" max="3845" width="16.7109375" style="1" customWidth="1"/>
    <col min="3846" max="3846" width="15.42578125" style="1" customWidth="1"/>
    <col min="3847" max="4096" width="11.42578125" style="1"/>
    <col min="4097" max="4097" width="31.85546875" style="1" customWidth="1"/>
    <col min="4098" max="4098" width="15.140625" style="1" customWidth="1"/>
    <col min="4099" max="4100" width="20.28515625" style="1" customWidth="1"/>
    <col min="4101" max="4101" width="16.7109375" style="1" customWidth="1"/>
    <col min="4102" max="4102" width="15.42578125" style="1" customWidth="1"/>
    <col min="4103" max="4352" width="11.42578125" style="1"/>
    <col min="4353" max="4353" width="31.85546875" style="1" customWidth="1"/>
    <col min="4354" max="4354" width="15.140625" style="1" customWidth="1"/>
    <col min="4355" max="4356" width="20.28515625" style="1" customWidth="1"/>
    <col min="4357" max="4357" width="16.7109375" style="1" customWidth="1"/>
    <col min="4358" max="4358" width="15.42578125" style="1" customWidth="1"/>
    <col min="4359" max="4608" width="11.42578125" style="1"/>
    <col min="4609" max="4609" width="31.85546875" style="1" customWidth="1"/>
    <col min="4610" max="4610" width="15.140625" style="1" customWidth="1"/>
    <col min="4611" max="4612" width="20.28515625" style="1" customWidth="1"/>
    <col min="4613" max="4613" width="16.7109375" style="1" customWidth="1"/>
    <col min="4614" max="4614" width="15.42578125" style="1" customWidth="1"/>
    <col min="4615" max="4864" width="11.42578125" style="1"/>
    <col min="4865" max="4865" width="31.85546875" style="1" customWidth="1"/>
    <col min="4866" max="4866" width="15.140625" style="1" customWidth="1"/>
    <col min="4867" max="4868" width="20.28515625" style="1" customWidth="1"/>
    <col min="4869" max="4869" width="16.7109375" style="1" customWidth="1"/>
    <col min="4870" max="4870" width="15.42578125" style="1" customWidth="1"/>
    <col min="4871" max="5120" width="11.42578125" style="1"/>
    <col min="5121" max="5121" width="31.85546875" style="1" customWidth="1"/>
    <col min="5122" max="5122" width="15.140625" style="1" customWidth="1"/>
    <col min="5123" max="5124" width="20.28515625" style="1" customWidth="1"/>
    <col min="5125" max="5125" width="16.7109375" style="1" customWidth="1"/>
    <col min="5126" max="5126" width="15.42578125" style="1" customWidth="1"/>
    <col min="5127" max="5376" width="11.42578125" style="1"/>
    <col min="5377" max="5377" width="31.85546875" style="1" customWidth="1"/>
    <col min="5378" max="5378" width="15.140625" style="1" customWidth="1"/>
    <col min="5379" max="5380" width="20.28515625" style="1" customWidth="1"/>
    <col min="5381" max="5381" width="16.7109375" style="1" customWidth="1"/>
    <col min="5382" max="5382" width="15.42578125" style="1" customWidth="1"/>
    <col min="5383" max="5632" width="11.42578125" style="1"/>
    <col min="5633" max="5633" width="31.85546875" style="1" customWidth="1"/>
    <col min="5634" max="5634" width="15.140625" style="1" customWidth="1"/>
    <col min="5635" max="5636" width="20.28515625" style="1" customWidth="1"/>
    <col min="5637" max="5637" width="16.7109375" style="1" customWidth="1"/>
    <col min="5638" max="5638" width="15.42578125" style="1" customWidth="1"/>
    <col min="5639" max="5888" width="11.42578125" style="1"/>
    <col min="5889" max="5889" width="31.85546875" style="1" customWidth="1"/>
    <col min="5890" max="5890" width="15.140625" style="1" customWidth="1"/>
    <col min="5891" max="5892" width="20.28515625" style="1" customWidth="1"/>
    <col min="5893" max="5893" width="16.7109375" style="1" customWidth="1"/>
    <col min="5894" max="5894" width="15.42578125" style="1" customWidth="1"/>
    <col min="5895" max="6144" width="11.42578125" style="1"/>
    <col min="6145" max="6145" width="31.85546875" style="1" customWidth="1"/>
    <col min="6146" max="6146" width="15.140625" style="1" customWidth="1"/>
    <col min="6147" max="6148" width="20.28515625" style="1" customWidth="1"/>
    <col min="6149" max="6149" width="16.7109375" style="1" customWidth="1"/>
    <col min="6150" max="6150" width="15.42578125" style="1" customWidth="1"/>
    <col min="6151" max="6400" width="11.42578125" style="1"/>
    <col min="6401" max="6401" width="31.85546875" style="1" customWidth="1"/>
    <col min="6402" max="6402" width="15.140625" style="1" customWidth="1"/>
    <col min="6403" max="6404" width="20.28515625" style="1" customWidth="1"/>
    <col min="6405" max="6405" width="16.7109375" style="1" customWidth="1"/>
    <col min="6406" max="6406" width="15.42578125" style="1" customWidth="1"/>
    <col min="6407" max="6656" width="11.42578125" style="1"/>
    <col min="6657" max="6657" width="31.85546875" style="1" customWidth="1"/>
    <col min="6658" max="6658" width="15.140625" style="1" customWidth="1"/>
    <col min="6659" max="6660" width="20.28515625" style="1" customWidth="1"/>
    <col min="6661" max="6661" width="16.7109375" style="1" customWidth="1"/>
    <col min="6662" max="6662" width="15.42578125" style="1" customWidth="1"/>
    <col min="6663" max="6912" width="11.42578125" style="1"/>
    <col min="6913" max="6913" width="31.85546875" style="1" customWidth="1"/>
    <col min="6914" max="6914" width="15.140625" style="1" customWidth="1"/>
    <col min="6915" max="6916" width="20.28515625" style="1" customWidth="1"/>
    <col min="6917" max="6917" width="16.7109375" style="1" customWidth="1"/>
    <col min="6918" max="6918" width="15.42578125" style="1" customWidth="1"/>
    <col min="6919" max="7168" width="11.42578125" style="1"/>
    <col min="7169" max="7169" width="31.85546875" style="1" customWidth="1"/>
    <col min="7170" max="7170" width="15.140625" style="1" customWidth="1"/>
    <col min="7171" max="7172" width="20.28515625" style="1" customWidth="1"/>
    <col min="7173" max="7173" width="16.7109375" style="1" customWidth="1"/>
    <col min="7174" max="7174" width="15.42578125" style="1" customWidth="1"/>
    <col min="7175" max="7424" width="11.42578125" style="1"/>
    <col min="7425" max="7425" width="31.85546875" style="1" customWidth="1"/>
    <col min="7426" max="7426" width="15.140625" style="1" customWidth="1"/>
    <col min="7427" max="7428" width="20.28515625" style="1" customWidth="1"/>
    <col min="7429" max="7429" width="16.7109375" style="1" customWidth="1"/>
    <col min="7430" max="7430" width="15.42578125" style="1" customWidth="1"/>
    <col min="7431" max="7680" width="11.42578125" style="1"/>
    <col min="7681" max="7681" width="31.85546875" style="1" customWidth="1"/>
    <col min="7682" max="7682" width="15.140625" style="1" customWidth="1"/>
    <col min="7683" max="7684" width="20.28515625" style="1" customWidth="1"/>
    <col min="7685" max="7685" width="16.7109375" style="1" customWidth="1"/>
    <col min="7686" max="7686" width="15.42578125" style="1" customWidth="1"/>
    <col min="7687" max="7936" width="11.42578125" style="1"/>
    <col min="7937" max="7937" width="31.85546875" style="1" customWidth="1"/>
    <col min="7938" max="7938" width="15.140625" style="1" customWidth="1"/>
    <col min="7939" max="7940" width="20.28515625" style="1" customWidth="1"/>
    <col min="7941" max="7941" width="16.7109375" style="1" customWidth="1"/>
    <col min="7942" max="7942" width="15.42578125" style="1" customWidth="1"/>
    <col min="7943" max="8192" width="11.42578125" style="1"/>
    <col min="8193" max="8193" width="31.85546875" style="1" customWidth="1"/>
    <col min="8194" max="8194" width="15.140625" style="1" customWidth="1"/>
    <col min="8195" max="8196" width="20.28515625" style="1" customWidth="1"/>
    <col min="8197" max="8197" width="16.7109375" style="1" customWidth="1"/>
    <col min="8198" max="8198" width="15.42578125" style="1" customWidth="1"/>
    <col min="8199" max="8448" width="11.42578125" style="1"/>
    <col min="8449" max="8449" width="31.85546875" style="1" customWidth="1"/>
    <col min="8450" max="8450" width="15.140625" style="1" customWidth="1"/>
    <col min="8451" max="8452" width="20.28515625" style="1" customWidth="1"/>
    <col min="8453" max="8453" width="16.7109375" style="1" customWidth="1"/>
    <col min="8454" max="8454" width="15.42578125" style="1" customWidth="1"/>
    <col min="8455" max="8704" width="11.42578125" style="1"/>
    <col min="8705" max="8705" width="31.85546875" style="1" customWidth="1"/>
    <col min="8706" max="8706" width="15.140625" style="1" customWidth="1"/>
    <col min="8707" max="8708" width="20.28515625" style="1" customWidth="1"/>
    <col min="8709" max="8709" width="16.7109375" style="1" customWidth="1"/>
    <col min="8710" max="8710" width="15.42578125" style="1" customWidth="1"/>
    <col min="8711" max="8960" width="11.42578125" style="1"/>
    <col min="8961" max="8961" width="31.85546875" style="1" customWidth="1"/>
    <col min="8962" max="8962" width="15.140625" style="1" customWidth="1"/>
    <col min="8963" max="8964" width="20.28515625" style="1" customWidth="1"/>
    <col min="8965" max="8965" width="16.7109375" style="1" customWidth="1"/>
    <col min="8966" max="8966" width="15.42578125" style="1" customWidth="1"/>
    <col min="8967" max="9216" width="11.42578125" style="1"/>
    <col min="9217" max="9217" width="31.85546875" style="1" customWidth="1"/>
    <col min="9218" max="9218" width="15.140625" style="1" customWidth="1"/>
    <col min="9219" max="9220" width="20.28515625" style="1" customWidth="1"/>
    <col min="9221" max="9221" width="16.7109375" style="1" customWidth="1"/>
    <col min="9222" max="9222" width="15.42578125" style="1" customWidth="1"/>
    <col min="9223" max="9472" width="11.42578125" style="1"/>
    <col min="9473" max="9473" width="31.85546875" style="1" customWidth="1"/>
    <col min="9474" max="9474" width="15.140625" style="1" customWidth="1"/>
    <col min="9475" max="9476" width="20.28515625" style="1" customWidth="1"/>
    <col min="9477" max="9477" width="16.7109375" style="1" customWidth="1"/>
    <col min="9478" max="9478" width="15.42578125" style="1" customWidth="1"/>
    <col min="9479" max="9728" width="11.42578125" style="1"/>
    <col min="9729" max="9729" width="31.85546875" style="1" customWidth="1"/>
    <col min="9730" max="9730" width="15.140625" style="1" customWidth="1"/>
    <col min="9731" max="9732" width="20.28515625" style="1" customWidth="1"/>
    <col min="9733" max="9733" width="16.7109375" style="1" customWidth="1"/>
    <col min="9734" max="9734" width="15.42578125" style="1" customWidth="1"/>
    <col min="9735" max="9984" width="11.42578125" style="1"/>
    <col min="9985" max="9985" width="31.85546875" style="1" customWidth="1"/>
    <col min="9986" max="9986" width="15.140625" style="1" customWidth="1"/>
    <col min="9987" max="9988" width="20.28515625" style="1" customWidth="1"/>
    <col min="9989" max="9989" width="16.7109375" style="1" customWidth="1"/>
    <col min="9990" max="9990" width="15.42578125" style="1" customWidth="1"/>
    <col min="9991" max="10240" width="11.42578125" style="1"/>
    <col min="10241" max="10241" width="31.85546875" style="1" customWidth="1"/>
    <col min="10242" max="10242" width="15.140625" style="1" customWidth="1"/>
    <col min="10243" max="10244" width="20.28515625" style="1" customWidth="1"/>
    <col min="10245" max="10245" width="16.7109375" style="1" customWidth="1"/>
    <col min="10246" max="10246" width="15.42578125" style="1" customWidth="1"/>
    <col min="10247" max="10496" width="11.42578125" style="1"/>
    <col min="10497" max="10497" width="31.85546875" style="1" customWidth="1"/>
    <col min="10498" max="10498" width="15.140625" style="1" customWidth="1"/>
    <col min="10499" max="10500" width="20.28515625" style="1" customWidth="1"/>
    <col min="10501" max="10501" width="16.7109375" style="1" customWidth="1"/>
    <col min="10502" max="10502" width="15.42578125" style="1" customWidth="1"/>
    <col min="10503" max="10752" width="11.42578125" style="1"/>
    <col min="10753" max="10753" width="31.85546875" style="1" customWidth="1"/>
    <col min="10754" max="10754" width="15.140625" style="1" customWidth="1"/>
    <col min="10755" max="10756" width="20.28515625" style="1" customWidth="1"/>
    <col min="10757" max="10757" width="16.7109375" style="1" customWidth="1"/>
    <col min="10758" max="10758" width="15.42578125" style="1" customWidth="1"/>
    <col min="10759" max="11008" width="11.42578125" style="1"/>
    <col min="11009" max="11009" width="31.85546875" style="1" customWidth="1"/>
    <col min="11010" max="11010" width="15.140625" style="1" customWidth="1"/>
    <col min="11011" max="11012" width="20.28515625" style="1" customWidth="1"/>
    <col min="11013" max="11013" width="16.7109375" style="1" customWidth="1"/>
    <col min="11014" max="11014" width="15.42578125" style="1" customWidth="1"/>
    <col min="11015" max="11264" width="11.42578125" style="1"/>
    <col min="11265" max="11265" width="31.85546875" style="1" customWidth="1"/>
    <col min="11266" max="11266" width="15.140625" style="1" customWidth="1"/>
    <col min="11267" max="11268" width="20.28515625" style="1" customWidth="1"/>
    <col min="11269" max="11269" width="16.7109375" style="1" customWidth="1"/>
    <col min="11270" max="11270" width="15.42578125" style="1" customWidth="1"/>
    <col min="11271" max="11520" width="11.42578125" style="1"/>
    <col min="11521" max="11521" width="31.85546875" style="1" customWidth="1"/>
    <col min="11522" max="11522" width="15.140625" style="1" customWidth="1"/>
    <col min="11523" max="11524" width="20.28515625" style="1" customWidth="1"/>
    <col min="11525" max="11525" width="16.7109375" style="1" customWidth="1"/>
    <col min="11526" max="11526" width="15.42578125" style="1" customWidth="1"/>
    <col min="11527" max="11776" width="11.42578125" style="1"/>
    <col min="11777" max="11777" width="31.85546875" style="1" customWidth="1"/>
    <col min="11778" max="11778" width="15.140625" style="1" customWidth="1"/>
    <col min="11779" max="11780" width="20.28515625" style="1" customWidth="1"/>
    <col min="11781" max="11781" width="16.7109375" style="1" customWidth="1"/>
    <col min="11782" max="11782" width="15.42578125" style="1" customWidth="1"/>
    <col min="11783" max="12032" width="11.42578125" style="1"/>
    <col min="12033" max="12033" width="31.85546875" style="1" customWidth="1"/>
    <col min="12034" max="12034" width="15.140625" style="1" customWidth="1"/>
    <col min="12035" max="12036" width="20.28515625" style="1" customWidth="1"/>
    <col min="12037" max="12037" width="16.7109375" style="1" customWidth="1"/>
    <col min="12038" max="12038" width="15.42578125" style="1" customWidth="1"/>
    <col min="12039" max="12288" width="11.42578125" style="1"/>
    <col min="12289" max="12289" width="31.85546875" style="1" customWidth="1"/>
    <col min="12290" max="12290" width="15.140625" style="1" customWidth="1"/>
    <col min="12291" max="12292" width="20.28515625" style="1" customWidth="1"/>
    <col min="12293" max="12293" width="16.7109375" style="1" customWidth="1"/>
    <col min="12294" max="12294" width="15.42578125" style="1" customWidth="1"/>
    <col min="12295" max="12544" width="11.42578125" style="1"/>
    <col min="12545" max="12545" width="31.85546875" style="1" customWidth="1"/>
    <col min="12546" max="12546" width="15.140625" style="1" customWidth="1"/>
    <col min="12547" max="12548" width="20.28515625" style="1" customWidth="1"/>
    <col min="12549" max="12549" width="16.7109375" style="1" customWidth="1"/>
    <col min="12550" max="12550" width="15.42578125" style="1" customWidth="1"/>
    <col min="12551" max="12800" width="11.42578125" style="1"/>
    <col min="12801" max="12801" width="31.85546875" style="1" customWidth="1"/>
    <col min="12802" max="12802" width="15.140625" style="1" customWidth="1"/>
    <col min="12803" max="12804" width="20.28515625" style="1" customWidth="1"/>
    <col min="12805" max="12805" width="16.7109375" style="1" customWidth="1"/>
    <col min="12806" max="12806" width="15.42578125" style="1" customWidth="1"/>
    <col min="12807" max="13056" width="11.42578125" style="1"/>
    <col min="13057" max="13057" width="31.85546875" style="1" customWidth="1"/>
    <col min="13058" max="13058" width="15.140625" style="1" customWidth="1"/>
    <col min="13059" max="13060" width="20.28515625" style="1" customWidth="1"/>
    <col min="13061" max="13061" width="16.7109375" style="1" customWidth="1"/>
    <col min="13062" max="13062" width="15.42578125" style="1" customWidth="1"/>
    <col min="13063" max="13312" width="11.42578125" style="1"/>
    <col min="13313" max="13313" width="31.85546875" style="1" customWidth="1"/>
    <col min="13314" max="13314" width="15.140625" style="1" customWidth="1"/>
    <col min="13315" max="13316" width="20.28515625" style="1" customWidth="1"/>
    <col min="13317" max="13317" width="16.7109375" style="1" customWidth="1"/>
    <col min="13318" max="13318" width="15.42578125" style="1" customWidth="1"/>
    <col min="13319" max="13568" width="11.42578125" style="1"/>
    <col min="13569" max="13569" width="31.85546875" style="1" customWidth="1"/>
    <col min="13570" max="13570" width="15.140625" style="1" customWidth="1"/>
    <col min="13571" max="13572" width="20.28515625" style="1" customWidth="1"/>
    <col min="13573" max="13573" width="16.7109375" style="1" customWidth="1"/>
    <col min="13574" max="13574" width="15.42578125" style="1" customWidth="1"/>
    <col min="13575" max="13824" width="11.42578125" style="1"/>
    <col min="13825" max="13825" width="31.85546875" style="1" customWidth="1"/>
    <col min="13826" max="13826" width="15.140625" style="1" customWidth="1"/>
    <col min="13827" max="13828" width="20.28515625" style="1" customWidth="1"/>
    <col min="13829" max="13829" width="16.7109375" style="1" customWidth="1"/>
    <col min="13830" max="13830" width="15.42578125" style="1" customWidth="1"/>
    <col min="13831" max="14080" width="11.42578125" style="1"/>
    <col min="14081" max="14081" width="31.85546875" style="1" customWidth="1"/>
    <col min="14082" max="14082" width="15.140625" style="1" customWidth="1"/>
    <col min="14083" max="14084" width="20.28515625" style="1" customWidth="1"/>
    <col min="14085" max="14085" width="16.7109375" style="1" customWidth="1"/>
    <col min="14086" max="14086" width="15.42578125" style="1" customWidth="1"/>
    <col min="14087" max="14336" width="11.42578125" style="1"/>
    <col min="14337" max="14337" width="31.85546875" style="1" customWidth="1"/>
    <col min="14338" max="14338" width="15.140625" style="1" customWidth="1"/>
    <col min="14339" max="14340" width="20.28515625" style="1" customWidth="1"/>
    <col min="14341" max="14341" width="16.7109375" style="1" customWidth="1"/>
    <col min="14342" max="14342" width="15.42578125" style="1" customWidth="1"/>
    <col min="14343" max="14592" width="11.42578125" style="1"/>
    <col min="14593" max="14593" width="31.85546875" style="1" customWidth="1"/>
    <col min="14594" max="14594" width="15.140625" style="1" customWidth="1"/>
    <col min="14595" max="14596" width="20.28515625" style="1" customWidth="1"/>
    <col min="14597" max="14597" width="16.7109375" style="1" customWidth="1"/>
    <col min="14598" max="14598" width="15.42578125" style="1" customWidth="1"/>
    <col min="14599" max="14848" width="11.42578125" style="1"/>
    <col min="14849" max="14849" width="31.85546875" style="1" customWidth="1"/>
    <col min="14850" max="14850" width="15.140625" style="1" customWidth="1"/>
    <col min="14851" max="14852" width="20.28515625" style="1" customWidth="1"/>
    <col min="14853" max="14853" width="16.7109375" style="1" customWidth="1"/>
    <col min="14854" max="14854" width="15.42578125" style="1" customWidth="1"/>
    <col min="14855" max="15104" width="11.42578125" style="1"/>
    <col min="15105" max="15105" width="31.85546875" style="1" customWidth="1"/>
    <col min="15106" max="15106" width="15.140625" style="1" customWidth="1"/>
    <col min="15107" max="15108" width="20.28515625" style="1" customWidth="1"/>
    <col min="15109" max="15109" width="16.7109375" style="1" customWidth="1"/>
    <col min="15110" max="15110" width="15.42578125" style="1" customWidth="1"/>
    <col min="15111" max="15360" width="11.42578125" style="1"/>
    <col min="15361" max="15361" width="31.85546875" style="1" customWidth="1"/>
    <col min="15362" max="15362" width="15.140625" style="1" customWidth="1"/>
    <col min="15363" max="15364" width="20.28515625" style="1" customWidth="1"/>
    <col min="15365" max="15365" width="16.7109375" style="1" customWidth="1"/>
    <col min="15366" max="15366" width="15.42578125" style="1" customWidth="1"/>
    <col min="15367" max="15616" width="11.42578125" style="1"/>
    <col min="15617" max="15617" width="31.85546875" style="1" customWidth="1"/>
    <col min="15618" max="15618" width="15.140625" style="1" customWidth="1"/>
    <col min="15619" max="15620" width="20.28515625" style="1" customWidth="1"/>
    <col min="15621" max="15621" width="16.7109375" style="1" customWidth="1"/>
    <col min="15622" max="15622" width="15.42578125" style="1" customWidth="1"/>
    <col min="15623" max="15872" width="11.42578125" style="1"/>
    <col min="15873" max="15873" width="31.85546875" style="1" customWidth="1"/>
    <col min="15874" max="15874" width="15.140625" style="1" customWidth="1"/>
    <col min="15875" max="15876" width="20.28515625" style="1" customWidth="1"/>
    <col min="15877" max="15877" width="16.7109375" style="1" customWidth="1"/>
    <col min="15878" max="15878" width="15.42578125" style="1" customWidth="1"/>
    <col min="15879" max="16128" width="11.42578125" style="1"/>
    <col min="16129" max="16129" width="31.85546875" style="1" customWidth="1"/>
    <col min="16130" max="16130" width="15.140625" style="1" customWidth="1"/>
    <col min="16131" max="16132" width="20.28515625" style="1" customWidth="1"/>
    <col min="16133" max="16133" width="16.7109375" style="1" customWidth="1"/>
    <col min="16134" max="16134" width="15.42578125" style="1" customWidth="1"/>
    <col min="16135" max="16384" width="11.42578125" style="1"/>
  </cols>
  <sheetData>
    <row r="1" spans="1:35" s="15" customFormat="1" x14ac:dyDescent="0.2">
      <c r="A1" s="80" t="s">
        <v>22</v>
      </c>
      <c r="B1" s="80"/>
      <c r="C1" s="80"/>
      <c r="D1" s="80"/>
      <c r="E1" s="80"/>
      <c r="F1" s="80"/>
      <c r="G1" s="5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s="15" customFormat="1" x14ac:dyDescent="0.2">
      <c r="A2" s="81" t="s">
        <v>23</v>
      </c>
      <c r="B2" s="81"/>
      <c r="C2" s="81"/>
      <c r="D2" s="81"/>
      <c r="E2" s="81"/>
      <c r="F2" s="81"/>
      <c r="G2" s="54"/>
      <c r="H2" s="24"/>
      <c r="I2" s="24"/>
      <c r="J2" s="24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s="15" customFormat="1" x14ac:dyDescent="0.2">
      <c r="A3" s="80" t="s">
        <v>24</v>
      </c>
      <c r="B3" s="80"/>
      <c r="C3" s="80"/>
      <c r="D3" s="80"/>
      <c r="E3" s="80"/>
      <c r="F3" s="80"/>
      <c r="G3" s="5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s="15" customFormat="1" ht="11.85" customHeight="1" x14ac:dyDescent="0.2">
      <c r="A4" s="36"/>
      <c r="B4" s="52"/>
      <c r="C4" s="51"/>
      <c r="D4" s="51"/>
      <c r="E4" s="51"/>
      <c r="F4" s="51"/>
      <c r="G4" s="5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s="16" customFormat="1" ht="15.6" customHeight="1" x14ac:dyDescent="0.25">
      <c r="A5" s="82" t="s">
        <v>40</v>
      </c>
      <c r="B5" s="82"/>
      <c r="C5" s="82"/>
      <c r="D5" s="82"/>
      <c r="E5" s="82"/>
      <c r="F5" s="82"/>
      <c r="G5" s="55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pans="1:35" s="16" customFormat="1" ht="14.25" customHeight="1" x14ac:dyDescent="0.25">
      <c r="A6" s="82" t="s">
        <v>41</v>
      </c>
      <c r="B6" s="82"/>
      <c r="C6" s="82"/>
      <c r="D6" s="82"/>
      <c r="E6" s="82"/>
      <c r="F6" s="82"/>
      <c r="G6" s="55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s="16" customFormat="1" ht="14.25" customHeight="1" x14ac:dyDescent="0.25">
      <c r="A7" s="82" t="s">
        <v>42</v>
      </c>
      <c r="B7" s="82"/>
      <c r="C7" s="82"/>
      <c r="D7" s="82"/>
      <c r="E7" s="82"/>
      <c r="F7" s="82"/>
      <c r="G7" s="55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5" ht="2.25" customHeight="1" x14ac:dyDescent="0.25">
      <c r="A8" s="37"/>
      <c r="B8" s="49"/>
      <c r="C8" s="43"/>
      <c r="D8" s="43"/>
      <c r="E8" s="43"/>
      <c r="F8" s="43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ht="27" customHeight="1" x14ac:dyDescent="0.25">
      <c r="A9" s="75" t="s">
        <v>25</v>
      </c>
      <c r="B9" s="75" t="s">
        <v>0</v>
      </c>
      <c r="C9" s="77" t="s">
        <v>34</v>
      </c>
      <c r="D9" s="78"/>
      <c r="E9" s="78"/>
      <c r="F9" s="79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 ht="44.25" customHeight="1" x14ac:dyDescent="0.25">
      <c r="A10" s="76"/>
      <c r="B10" s="76"/>
      <c r="C10" s="48" t="s">
        <v>28</v>
      </c>
      <c r="D10" s="50" t="s">
        <v>29</v>
      </c>
      <c r="E10" s="47" t="s">
        <v>1</v>
      </c>
      <c r="F10" s="47" t="s">
        <v>2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ht="21" customHeight="1" x14ac:dyDescent="0.2">
      <c r="A11" s="3" t="s">
        <v>3</v>
      </c>
      <c r="B11" s="38">
        <f>+B12+B16</f>
        <v>2404</v>
      </c>
      <c r="C11" s="38">
        <f t="shared" ref="C11:F11" si="0">+C12+C16</f>
        <v>708</v>
      </c>
      <c r="D11" s="38">
        <f t="shared" si="0"/>
        <v>708</v>
      </c>
      <c r="E11" s="38">
        <f t="shared" si="0"/>
        <v>275</v>
      </c>
      <c r="F11" s="73">
        <f t="shared" si="0"/>
        <v>713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ht="20.25" customHeight="1" x14ac:dyDescent="0.2">
      <c r="A12" s="14" t="s">
        <v>19</v>
      </c>
      <c r="B12" s="6">
        <f>SUM(B13:B15)</f>
        <v>2310</v>
      </c>
      <c r="C12" s="6">
        <f t="shared" ref="C12:F12" si="1">SUM(C13:C15)</f>
        <v>682</v>
      </c>
      <c r="D12" s="6">
        <f t="shared" si="1"/>
        <v>659</v>
      </c>
      <c r="E12" s="6">
        <f t="shared" si="1"/>
        <v>265</v>
      </c>
      <c r="F12" s="7">
        <f t="shared" si="1"/>
        <v>704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ht="15.95" customHeight="1" x14ac:dyDescent="0.2">
      <c r="A13" s="13" t="s">
        <v>5</v>
      </c>
      <c r="B13" s="4">
        <f>+B29+B38+B52+B60+B68</f>
        <v>2229</v>
      </c>
      <c r="C13" s="4">
        <f t="shared" ref="C13:F13" si="2">+C29+C38+C52+C60+C68</f>
        <v>664</v>
      </c>
      <c r="D13" s="4">
        <f t="shared" si="2"/>
        <v>613</v>
      </c>
      <c r="E13" s="4">
        <f t="shared" si="2"/>
        <v>259</v>
      </c>
      <c r="F13" s="5">
        <f t="shared" si="2"/>
        <v>693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5.95" customHeight="1" x14ac:dyDescent="0.2">
      <c r="A14" s="13" t="s">
        <v>6</v>
      </c>
      <c r="B14" s="4">
        <f>+B39+B61</f>
        <v>39</v>
      </c>
      <c r="C14" s="4">
        <f t="shared" ref="C14:F14" si="3">+C39+C61</f>
        <v>7</v>
      </c>
      <c r="D14" s="4">
        <f t="shared" si="3"/>
        <v>23</v>
      </c>
      <c r="E14" s="4">
        <f t="shared" si="3"/>
        <v>4</v>
      </c>
      <c r="F14" s="5">
        <f t="shared" si="3"/>
        <v>5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ht="15.95" customHeight="1" x14ac:dyDescent="0.2">
      <c r="A15" s="13" t="s">
        <v>7</v>
      </c>
      <c r="B15" s="4">
        <f>+B40+B53+B62</f>
        <v>42</v>
      </c>
      <c r="C15" s="4">
        <f t="shared" ref="C15:F15" si="4">+C40+C53+C62</f>
        <v>11</v>
      </c>
      <c r="D15" s="4">
        <f t="shared" si="4"/>
        <v>23</v>
      </c>
      <c r="E15" s="4">
        <f t="shared" si="4"/>
        <v>2</v>
      </c>
      <c r="F15" s="5">
        <f t="shared" si="4"/>
        <v>6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17.25" customHeight="1" x14ac:dyDescent="0.2">
      <c r="A16" s="14" t="s">
        <v>18</v>
      </c>
      <c r="B16" s="4">
        <f>SUM(B17:B25)</f>
        <v>94</v>
      </c>
      <c r="C16" s="4">
        <f t="shared" ref="C16:F16" si="5">SUM(C17:C25)</f>
        <v>26</v>
      </c>
      <c r="D16" s="4">
        <f t="shared" si="5"/>
        <v>49</v>
      </c>
      <c r="E16" s="4">
        <f t="shared" si="5"/>
        <v>10</v>
      </c>
      <c r="F16" s="5">
        <f t="shared" si="5"/>
        <v>9</v>
      </c>
      <c r="G16" s="56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15.95" customHeight="1" x14ac:dyDescent="0.2">
      <c r="A17" s="13" t="s">
        <v>36</v>
      </c>
      <c r="B17" s="4">
        <f>+B31+B42+B55+B64+B70</f>
        <v>35</v>
      </c>
      <c r="C17" s="4">
        <f t="shared" ref="C17:F17" si="6">+C31+C42+C55+C64+C70</f>
        <v>8</v>
      </c>
      <c r="D17" s="4">
        <f t="shared" si="6"/>
        <v>20</v>
      </c>
      <c r="E17" s="4">
        <f t="shared" si="6"/>
        <v>3</v>
      </c>
      <c r="F17" s="5">
        <f t="shared" si="6"/>
        <v>4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15.95" customHeight="1" x14ac:dyDescent="0.2">
      <c r="A18" s="13" t="s">
        <v>20</v>
      </c>
      <c r="B18" s="4">
        <f>B43</f>
        <v>4</v>
      </c>
      <c r="C18" s="4">
        <f t="shared" ref="C18:F18" si="7">C43</f>
        <v>0</v>
      </c>
      <c r="D18" s="4">
        <f t="shared" si="7"/>
        <v>2</v>
      </c>
      <c r="E18" s="4">
        <f t="shared" si="7"/>
        <v>2</v>
      </c>
      <c r="F18" s="5">
        <f t="shared" si="7"/>
        <v>0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15.95" customHeight="1" x14ac:dyDescent="0.2">
      <c r="A19" s="13" t="s">
        <v>8</v>
      </c>
      <c r="B19" s="4">
        <f>+B44+B71+B32</f>
        <v>18</v>
      </c>
      <c r="C19" s="4">
        <f t="shared" ref="C19:F19" si="8">+C44+C71+C32</f>
        <v>7</v>
      </c>
      <c r="D19" s="4">
        <f t="shared" si="8"/>
        <v>8</v>
      </c>
      <c r="E19" s="4">
        <f t="shared" si="8"/>
        <v>2</v>
      </c>
      <c r="F19" s="5">
        <f t="shared" si="8"/>
        <v>1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15.95" customHeight="1" x14ac:dyDescent="0.2">
      <c r="A20" s="13" t="s">
        <v>38</v>
      </c>
      <c r="B20" s="4">
        <f>+B45</f>
        <v>2</v>
      </c>
      <c r="C20" s="4">
        <f t="shared" ref="C20:F20" si="9">+C45</f>
        <v>0</v>
      </c>
      <c r="D20" s="4">
        <f t="shared" si="9"/>
        <v>0</v>
      </c>
      <c r="E20" s="4">
        <f t="shared" si="9"/>
        <v>1</v>
      </c>
      <c r="F20" s="5">
        <f t="shared" si="9"/>
        <v>1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15.95" customHeight="1" x14ac:dyDescent="0.2">
      <c r="A21" s="13" t="s">
        <v>9</v>
      </c>
      <c r="B21" s="4">
        <f>+B56+B65+B72</f>
        <v>5</v>
      </c>
      <c r="C21" s="4">
        <f t="shared" ref="C21:F21" si="10">+C56+C65+C72</f>
        <v>5</v>
      </c>
      <c r="D21" s="4">
        <f t="shared" si="10"/>
        <v>0</v>
      </c>
      <c r="E21" s="4">
        <f t="shared" si="10"/>
        <v>0</v>
      </c>
      <c r="F21" s="5">
        <f t="shared" si="10"/>
        <v>0</v>
      </c>
      <c r="H21" s="64"/>
      <c r="I21" s="64"/>
      <c r="J21" s="64"/>
      <c r="K21" s="64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5.95" customHeight="1" x14ac:dyDescent="0.2">
      <c r="A22" s="13" t="s">
        <v>37</v>
      </c>
      <c r="B22" s="4">
        <f>+B46+B34+B73</f>
        <v>5</v>
      </c>
      <c r="C22" s="4">
        <f t="shared" ref="C22:F22" si="11">+C46+C34+C73</f>
        <v>4</v>
      </c>
      <c r="D22" s="4">
        <f t="shared" si="11"/>
        <v>1</v>
      </c>
      <c r="E22" s="4">
        <f t="shared" si="11"/>
        <v>0</v>
      </c>
      <c r="F22" s="5">
        <f t="shared" si="11"/>
        <v>0</v>
      </c>
      <c r="H22" s="64"/>
      <c r="I22" s="64"/>
      <c r="J22" s="64"/>
      <c r="K22" s="64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s="19" customFormat="1" ht="15.95" customHeight="1" x14ac:dyDescent="0.2">
      <c r="A23" s="13" t="s">
        <v>10</v>
      </c>
      <c r="B23" s="4">
        <f>+B33+B47</f>
        <v>7</v>
      </c>
      <c r="C23" s="4">
        <f t="shared" ref="C23:F23" si="12">+C33+C47</f>
        <v>0</v>
      </c>
      <c r="D23" s="4">
        <f t="shared" si="12"/>
        <v>7</v>
      </c>
      <c r="E23" s="4">
        <f t="shared" si="12"/>
        <v>0</v>
      </c>
      <c r="F23" s="5">
        <f t="shared" si="12"/>
        <v>0</v>
      </c>
      <c r="G23" s="45"/>
      <c r="H23" s="64"/>
      <c r="I23" s="64"/>
      <c r="J23" s="64"/>
      <c r="K23" s="64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19" customFormat="1" ht="15.95" customHeight="1" x14ac:dyDescent="0.2">
      <c r="A24" s="13" t="s">
        <v>32</v>
      </c>
      <c r="B24" s="4">
        <f>B48</f>
        <v>1</v>
      </c>
      <c r="C24" s="4">
        <f t="shared" ref="C24:F24" si="13">C48</f>
        <v>0</v>
      </c>
      <c r="D24" s="4">
        <f t="shared" si="13"/>
        <v>1</v>
      </c>
      <c r="E24" s="4">
        <f t="shared" si="13"/>
        <v>0</v>
      </c>
      <c r="F24" s="5">
        <f t="shared" si="13"/>
        <v>0</v>
      </c>
      <c r="G24" s="45"/>
      <c r="H24" s="64"/>
      <c r="I24" s="64"/>
      <c r="J24" s="64"/>
      <c r="K24" s="64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19" customFormat="1" ht="15.95" customHeight="1" x14ac:dyDescent="0.2">
      <c r="A25" s="13" t="s">
        <v>11</v>
      </c>
      <c r="B25" s="4">
        <f>B49+B74</f>
        <v>17</v>
      </c>
      <c r="C25" s="4">
        <f t="shared" ref="C25:F25" si="14">C49+C74</f>
        <v>2</v>
      </c>
      <c r="D25" s="4">
        <f t="shared" si="14"/>
        <v>10</v>
      </c>
      <c r="E25" s="4">
        <f t="shared" si="14"/>
        <v>2</v>
      </c>
      <c r="F25" s="5">
        <f t="shared" si="14"/>
        <v>3</v>
      </c>
      <c r="G25" s="45"/>
      <c r="H25" s="64"/>
      <c r="I25" s="64"/>
      <c r="J25" s="64"/>
      <c r="K25" s="64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ht="15.75" customHeight="1" x14ac:dyDescent="0.2">
      <c r="A26" s="33" t="s">
        <v>13</v>
      </c>
      <c r="B26" s="4">
        <f>B27</f>
        <v>39</v>
      </c>
      <c r="C26" s="4">
        <f>C27</f>
        <v>6</v>
      </c>
      <c r="D26" s="4">
        <f t="shared" ref="D26:F26" si="15">D27</f>
        <v>32</v>
      </c>
      <c r="E26" s="4">
        <f t="shared" si="15"/>
        <v>1</v>
      </c>
      <c r="F26" s="5">
        <f t="shared" si="15"/>
        <v>0</v>
      </c>
      <c r="H26" s="64"/>
      <c r="I26" s="64"/>
      <c r="J26" s="64"/>
      <c r="K26" s="64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18" customHeight="1" x14ac:dyDescent="0.2">
      <c r="A27" s="34" t="s">
        <v>13</v>
      </c>
      <c r="B27" s="8">
        <f>+B28+B30</f>
        <v>39</v>
      </c>
      <c r="C27" s="8">
        <f>+C28+C30</f>
        <v>6</v>
      </c>
      <c r="D27" s="8">
        <f>+D28+D30</f>
        <v>32</v>
      </c>
      <c r="E27" s="8">
        <f>+E28+E30</f>
        <v>1</v>
      </c>
      <c r="F27" s="9">
        <f>+F28+F30</f>
        <v>0</v>
      </c>
      <c r="H27" s="64"/>
      <c r="I27" s="64"/>
      <c r="J27" s="64"/>
      <c r="K27" s="64"/>
      <c r="L27" s="25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s="2" customFormat="1" ht="19.5" customHeight="1" x14ac:dyDescent="0.25">
      <c r="A28" s="14" t="s">
        <v>19</v>
      </c>
      <c r="B28" s="4">
        <f>SUM(B29:B29)</f>
        <v>32</v>
      </c>
      <c r="C28" s="4">
        <f>SUM(C29:C29)</f>
        <v>4</v>
      </c>
      <c r="D28" s="4">
        <f>SUM(D29:D29)</f>
        <v>27</v>
      </c>
      <c r="E28" s="4">
        <f>SUM(E29:E29)</f>
        <v>1</v>
      </c>
      <c r="F28" s="5">
        <f>SUM(F29:F29)</f>
        <v>0</v>
      </c>
      <c r="G28" s="46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</row>
    <row r="29" spans="1:35" ht="18" customHeight="1" x14ac:dyDescent="0.2">
      <c r="A29" s="13" t="s">
        <v>5</v>
      </c>
      <c r="B29" s="8">
        <f>SUM(C29:F29)</f>
        <v>32</v>
      </c>
      <c r="C29" s="32">
        <v>4</v>
      </c>
      <c r="D29" s="72">
        <v>27</v>
      </c>
      <c r="E29" s="32">
        <v>1</v>
      </c>
      <c r="F29" s="42">
        <v>0</v>
      </c>
      <c r="H29" s="25"/>
      <c r="I29" s="25"/>
      <c r="J29" s="25"/>
      <c r="K29" s="25"/>
      <c r="L29" s="25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8" customHeight="1" x14ac:dyDescent="0.2">
      <c r="A30" s="14" t="s">
        <v>17</v>
      </c>
      <c r="B30" s="4">
        <f>SUM(B31:B34)</f>
        <v>7</v>
      </c>
      <c r="C30" s="4">
        <f>SUM(C31:C34)</f>
        <v>2</v>
      </c>
      <c r="D30" s="4">
        <f>SUM(D31:D34)</f>
        <v>5</v>
      </c>
      <c r="E30" s="4">
        <f>SUM(E31:E34)</f>
        <v>0</v>
      </c>
      <c r="F30" s="5">
        <f>SUM(F31:F34)</f>
        <v>0</v>
      </c>
      <c r="H30" s="25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6.5" customHeight="1" x14ac:dyDescent="0.2">
      <c r="A31" s="13" t="s">
        <v>36</v>
      </c>
      <c r="B31" s="8">
        <f>SUM(C31:F31)</f>
        <v>1</v>
      </c>
      <c r="C31" s="32">
        <v>0</v>
      </c>
      <c r="D31" s="32">
        <v>1</v>
      </c>
      <c r="E31" s="32">
        <v>0</v>
      </c>
      <c r="F31" s="29">
        <v>0</v>
      </c>
      <c r="H31" s="25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6.5" customHeight="1" x14ac:dyDescent="0.2">
      <c r="A32" s="13" t="s">
        <v>8</v>
      </c>
      <c r="B32" s="8">
        <f>SUM(C32:F32)</f>
        <v>2</v>
      </c>
      <c r="C32" s="32">
        <v>1</v>
      </c>
      <c r="D32" s="32">
        <v>1</v>
      </c>
      <c r="E32" s="32">
        <v>0</v>
      </c>
      <c r="F32" s="29">
        <v>0</v>
      </c>
      <c r="H32" s="25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s="19" customFormat="1" ht="16.5" customHeight="1" x14ac:dyDescent="0.2">
      <c r="A33" s="13" t="s">
        <v>10</v>
      </c>
      <c r="B33" s="4">
        <f>SUM(C33:F33)</f>
        <v>3</v>
      </c>
      <c r="C33" s="65">
        <v>0</v>
      </c>
      <c r="D33" s="65">
        <v>3</v>
      </c>
      <c r="E33" s="65">
        <v>0</v>
      </c>
      <c r="F33" s="66">
        <v>0</v>
      </c>
      <c r="G33" s="45"/>
      <c r="H33" s="64"/>
      <c r="I33" s="64"/>
      <c r="J33" s="64"/>
      <c r="K33" s="64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19" customFormat="1" ht="16.5" customHeight="1" x14ac:dyDescent="0.2">
      <c r="A34" s="13" t="s">
        <v>37</v>
      </c>
      <c r="B34" s="4">
        <f>SUM(C34:F34)</f>
        <v>1</v>
      </c>
      <c r="C34" s="32">
        <v>1</v>
      </c>
      <c r="D34" s="32">
        <v>0</v>
      </c>
      <c r="E34" s="32">
        <v>0</v>
      </c>
      <c r="F34" s="29">
        <v>0</v>
      </c>
      <c r="G34" s="45"/>
      <c r="H34" s="64"/>
      <c r="I34" s="64"/>
      <c r="J34" s="64"/>
      <c r="K34" s="64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ht="15.75" customHeight="1" x14ac:dyDescent="0.2">
      <c r="A35" s="35" t="s">
        <v>15</v>
      </c>
      <c r="B35" s="4">
        <f>B36+B50</f>
        <v>802</v>
      </c>
      <c r="C35" s="4">
        <f>C36+C50</f>
        <v>88</v>
      </c>
      <c r="D35" s="4">
        <f>D36+D50</f>
        <v>567</v>
      </c>
      <c r="E35" s="4">
        <f>E36+E50</f>
        <v>36</v>
      </c>
      <c r="F35" s="5">
        <f>F36+F50</f>
        <v>111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8" customHeight="1" x14ac:dyDescent="0.2">
      <c r="A36" s="34" t="s">
        <v>15</v>
      </c>
      <c r="B36" s="39">
        <f>+B37+B41</f>
        <v>783</v>
      </c>
      <c r="C36" s="8">
        <f>SUM(C37+C41)</f>
        <v>85</v>
      </c>
      <c r="D36" s="8">
        <f>SUM(D37+D41)</f>
        <v>551</v>
      </c>
      <c r="E36" s="8">
        <f>SUM(E37+E41)</f>
        <v>36</v>
      </c>
      <c r="F36" s="9">
        <f>SUM(F37+F41)</f>
        <v>111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s="2" customFormat="1" ht="17.100000000000001" customHeight="1" x14ac:dyDescent="0.2">
      <c r="A37" s="14" t="s">
        <v>4</v>
      </c>
      <c r="B37" s="4">
        <f>SUM(C37:F37)</f>
        <v>712</v>
      </c>
      <c r="C37" s="4">
        <f>SUM(C38:C40)</f>
        <v>72</v>
      </c>
      <c r="D37" s="4">
        <f t="shared" ref="D37:F37" si="16">SUM(D38:D40)</f>
        <v>509</v>
      </c>
      <c r="E37" s="4">
        <f t="shared" si="16"/>
        <v>29</v>
      </c>
      <c r="F37" s="30">
        <f t="shared" si="16"/>
        <v>102</v>
      </c>
      <c r="G37" s="46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</row>
    <row r="38" spans="1:35" ht="17.100000000000001" customHeight="1" x14ac:dyDescent="0.2">
      <c r="A38" s="13" t="s">
        <v>5</v>
      </c>
      <c r="B38" s="8">
        <f t="shared" ref="B38:B49" si="17">SUM(C38:F38)</f>
        <v>640</v>
      </c>
      <c r="C38" s="32">
        <v>55</v>
      </c>
      <c r="D38" s="32">
        <v>469</v>
      </c>
      <c r="E38" s="32">
        <v>23</v>
      </c>
      <c r="F38" s="42">
        <v>93</v>
      </c>
      <c r="L38" s="25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7.100000000000001" customHeight="1" x14ac:dyDescent="0.2">
      <c r="A39" s="13" t="s">
        <v>6</v>
      </c>
      <c r="B39" s="8">
        <f t="shared" si="17"/>
        <v>35</v>
      </c>
      <c r="C39" s="32">
        <v>7</v>
      </c>
      <c r="D39" s="32">
        <v>21</v>
      </c>
      <c r="E39" s="32">
        <v>4</v>
      </c>
      <c r="F39" s="42">
        <v>3</v>
      </c>
      <c r="L39" s="25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17.100000000000001" customHeight="1" x14ac:dyDescent="0.2">
      <c r="A40" s="13" t="s">
        <v>7</v>
      </c>
      <c r="B40" s="8">
        <f t="shared" si="17"/>
        <v>37</v>
      </c>
      <c r="C40" s="32">
        <v>10</v>
      </c>
      <c r="D40" s="32">
        <v>19</v>
      </c>
      <c r="E40" s="32">
        <v>2</v>
      </c>
      <c r="F40" s="42">
        <v>6</v>
      </c>
      <c r="H40" s="25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17.25" customHeight="1" x14ac:dyDescent="0.2">
      <c r="A41" s="14" t="s">
        <v>17</v>
      </c>
      <c r="B41" s="4">
        <f>SUM(B42:B49)</f>
        <v>71</v>
      </c>
      <c r="C41" s="4">
        <f>SUM(C42:C49)</f>
        <v>13</v>
      </c>
      <c r="D41" s="4">
        <f>SUM(D42:D49)</f>
        <v>42</v>
      </c>
      <c r="E41" s="5">
        <f>SUM(E42:E49)</f>
        <v>7</v>
      </c>
      <c r="F41" s="5">
        <f>SUM(F42:F49)</f>
        <v>9</v>
      </c>
      <c r="H41" s="25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7.25" customHeight="1" x14ac:dyDescent="0.2">
      <c r="A42" s="13" t="s">
        <v>36</v>
      </c>
      <c r="B42" s="8">
        <f>SUM(C42:F42)</f>
        <v>28</v>
      </c>
      <c r="C42" s="32">
        <v>4</v>
      </c>
      <c r="D42" s="32">
        <v>18</v>
      </c>
      <c r="E42" s="32">
        <v>2</v>
      </c>
      <c r="F42" s="29">
        <v>4</v>
      </c>
      <c r="H42" s="25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7.25" customHeight="1" x14ac:dyDescent="0.2">
      <c r="A43" s="13" t="s">
        <v>20</v>
      </c>
      <c r="B43" s="8">
        <f t="shared" si="17"/>
        <v>4</v>
      </c>
      <c r="C43" s="32">
        <v>0</v>
      </c>
      <c r="D43" s="32">
        <v>2</v>
      </c>
      <c r="E43" s="32">
        <v>2</v>
      </c>
      <c r="F43" s="29">
        <v>0</v>
      </c>
      <c r="H43" s="25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7.25" customHeight="1" x14ac:dyDescent="0.2">
      <c r="A44" s="13" t="s">
        <v>8</v>
      </c>
      <c r="B44" s="8">
        <f t="shared" si="17"/>
        <v>14</v>
      </c>
      <c r="C44" s="32">
        <v>6</v>
      </c>
      <c r="D44" s="32">
        <v>7</v>
      </c>
      <c r="E44" s="32">
        <v>0</v>
      </c>
      <c r="F44" s="29">
        <v>1</v>
      </c>
      <c r="H44" s="25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7.25" customHeight="1" x14ac:dyDescent="0.2">
      <c r="A45" s="13" t="s">
        <v>38</v>
      </c>
      <c r="B45" s="8">
        <f t="shared" si="17"/>
        <v>2</v>
      </c>
      <c r="C45" s="32">
        <v>0</v>
      </c>
      <c r="D45" s="32">
        <v>0</v>
      </c>
      <c r="E45" s="32">
        <v>1</v>
      </c>
      <c r="F45" s="29">
        <v>1</v>
      </c>
      <c r="H45" s="25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7.25" customHeight="1" x14ac:dyDescent="0.2">
      <c r="A46" s="13" t="s">
        <v>37</v>
      </c>
      <c r="B46" s="8">
        <f t="shared" si="17"/>
        <v>3</v>
      </c>
      <c r="C46" s="32">
        <v>2</v>
      </c>
      <c r="D46" s="32">
        <v>1</v>
      </c>
      <c r="E46" s="32">
        <v>0</v>
      </c>
      <c r="F46" s="42">
        <v>0</v>
      </c>
      <c r="H46" s="25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7.25" customHeight="1" x14ac:dyDescent="0.2">
      <c r="A47" s="13" t="s">
        <v>10</v>
      </c>
      <c r="B47" s="8">
        <f t="shared" si="17"/>
        <v>4</v>
      </c>
      <c r="C47" s="32">
        <v>0</v>
      </c>
      <c r="D47" s="32">
        <v>4</v>
      </c>
      <c r="E47" s="32">
        <v>0</v>
      </c>
      <c r="F47" s="29">
        <v>0</v>
      </c>
      <c r="H47" s="25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7.25" customHeight="1" x14ac:dyDescent="0.2">
      <c r="A48" s="13" t="s">
        <v>32</v>
      </c>
      <c r="B48" s="8">
        <f t="shared" si="17"/>
        <v>1</v>
      </c>
      <c r="C48" s="32">
        <v>0</v>
      </c>
      <c r="D48" s="32">
        <v>1</v>
      </c>
      <c r="E48" s="32">
        <v>0</v>
      </c>
      <c r="F48" s="29">
        <v>0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7.25" customHeight="1" x14ac:dyDescent="0.2">
      <c r="A49" s="13" t="s">
        <v>11</v>
      </c>
      <c r="B49" s="8">
        <f t="shared" si="17"/>
        <v>15</v>
      </c>
      <c r="C49" s="32">
        <v>1</v>
      </c>
      <c r="D49" s="32">
        <v>9</v>
      </c>
      <c r="E49" s="32">
        <v>2</v>
      </c>
      <c r="F49" s="29">
        <v>3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9.5" customHeight="1" x14ac:dyDescent="0.2">
      <c r="A50" s="34" t="s">
        <v>16</v>
      </c>
      <c r="B50" s="39">
        <f>SUM(B51,B54)</f>
        <v>19</v>
      </c>
      <c r="C50" s="8">
        <f>SUM(C51,C54)</f>
        <v>3</v>
      </c>
      <c r="D50" s="8">
        <f>SUM(D51,D54)</f>
        <v>16</v>
      </c>
      <c r="E50" s="8">
        <f>SUM(E51,E54)</f>
        <v>0</v>
      </c>
      <c r="F50" s="9">
        <f>SUM(F51,F54)</f>
        <v>0</v>
      </c>
      <c r="G50" s="46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8" customHeight="1" x14ac:dyDescent="0.2">
      <c r="A51" s="14" t="s">
        <v>19</v>
      </c>
      <c r="B51" s="4">
        <f>SUM(B52+B53)</f>
        <v>17</v>
      </c>
      <c r="C51" s="4">
        <f>SUM(C52+C53)</f>
        <v>2</v>
      </c>
      <c r="D51" s="4">
        <f>SUM(D52+D53)</f>
        <v>15</v>
      </c>
      <c r="E51" s="4">
        <f>SUM(E52+E53)</f>
        <v>0</v>
      </c>
      <c r="F51" s="5">
        <f>SUM(F52+F53)</f>
        <v>0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7.100000000000001" customHeight="1" x14ac:dyDescent="0.2">
      <c r="A52" s="13" t="s">
        <v>5</v>
      </c>
      <c r="B52" s="8">
        <f t="shared" ref="B52:B56" si="18">SUM(C52:F52)</f>
        <v>13</v>
      </c>
      <c r="C52" s="32">
        <v>1</v>
      </c>
      <c r="D52" s="32">
        <v>12</v>
      </c>
      <c r="E52" s="32">
        <v>0</v>
      </c>
      <c r="F52" s="20">
        <v>0</v>
      </c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7.100000000000001" customHeight="1" x14ac:dyDescent="0.2">
      <c r="A53" s="13" t="s">
        <v>7</v>
      </c>
      <c r="B53" s="8">
        <f t="shared" si="18"/>
        <v>4</v>
      </c>
      <c r="C53" s="32">
        <v>1</v>
      </c>
      <c r="D53" s="32">
        <v>3</v>
      </c>
      <c r="E53" s="32">
        <v>0</v>
      </c>
      <c r="F53" s="20">
        <v>0</v>
      </c>
      <c r="H53" s="25"/>
      <c r="I53" s="25"/>
      <c r="J53" s="25"/>
      <c r="K53" s="25"/>
      <c r="L53" s="25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7.649999999999999" customHeight="1" x14ac:dyDescent="0.2">
      <c r="A54" s="14" t="s">
        <v>18</v>
      </c>
      <c r="B54" s="4">
        <f>SUM(B55:B56)</f>
        <v>2</v>
      </c>
      <c r="C54" s="4">
        <f>SUM(C55:C56)</f>
        <v>1</v>
      </c>
      <c r="D54" s="4">
        <f>SUM(D55:D56)</f>
        <v>1</v>
      </c>
      <c r="E54" s="4">
        <f>SUM(E55:E56)</f>
        <v>0</v>
      </c>
      <c r="F54" s="5">
        <f>SUM(F55:F56)</f>
        <v>0</v>
      </c>
      <c r="H54" s="25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5" customHeight="1" x14ac:dyDescent="0.2">
      <c r="A55" s="13" t="s">
        <v>36</v>
      </c>
      <c r="B55" s="8">
        <f t="shared" si="18"/>
        <v>1</v>
      </c>
      <c r="C55" s="32">
        <v>0</v>
      </c>
      <c r="D55" s="32">
        <v>1</v>
      </c>
      <c r="E55" s="32">
        <v>0</v>
      </c>
      <c r="F55" s="29">
        <v>0</v>
      </c>
      <c r="H55" s="25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ht="15" customHeight="1" x14ac:dyDescent="0.2">
      <c r="A56" s="13" t="s">
        <v>9</v>
      </c>
      <c r="B56" s="8">
        <f t="shared" si="18"/>
        <v>1</v>
      </c>
      <c r="C56" s="32">
        <v>1</v>
      </c>
      <c r="D56" s="32">
        <v>0</v>
      </c>
      <c r="E56" s="32">
        <v>0</v>
      </c>
      <c r="F56" s="29">
        <v>0</v>
      </c>
      <c r="H56" s="25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ht="21.75" customHeight="1" x14ac:dyDescent="0.2">
      <c r="A57" s="35" t="s">
        <v>21</v>
      </c>
      <c r="B57" s="4">
        <f>B58+B66</f>
        <v>1563</v>
      </c>
      <c r="C57" s="4">
        <f>C58+C66</f>
        <v>614</v>
      </c>
      <c r="D57" s="4">
        <f>D58+D66</f>
        <v>109</v>
      </c>
      <c r="E57" s="28">
        <f>E58+E66</f>
        <v>238</v>
      </c>
      <c r="F57" s="5">
        <f>F58+F66</f>
        <v>602</v>
      </c>
      <c r="H57" s="25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 ht="19.7" customHeight="1" x14ac:dyDescent="0.2">
      <c r="A58" s="34" t="s">
        <v>12</v>
      </c>
      <c r="B58" s="74">
        <f>SUM(C58:F58)</f>
        <v>329</v>
      </c>
      <c r="C58" s="40">
        <f>SUM(C59+C63)</f>
        <v>56</v>
      </c>
      <c r="D58" s="40">
        <f>SUM(D59+D63)</f>
        <v>39</v>
      </c>
      <c r="E58" s="40">
        <f>SUM(E59+E63)</f>
        <v>51</v>
      </c>
      <c r="F58" s="41">
        <f>SUM(F59+F63)</f>
        <v>183</v>
      </c>
      <c r="H58" s="25"/>
      <c r="I58" s="25"/>
      <c r="J58" s="25"/>
      <c r="K58" s="25"/>
      <c r="L58" s="25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 s="70" customFormat="1" ht="17.649999999999999" customHeight="1" x14ac:dyDescent="0.2">
      <c r="A59" s="14" t="s">
        <v>4</v>
      </c>
      <c r="B59" s="71">
        <f>SUM(C59:F59)</f>
        <v>327</v>
      </c>
      <c r="C59" s="4">
        <f>SUM(C60:C62)</f>
        <v>54</v>
      </c>
      <c r="D59" s="4">
        <f>SUM(D60:D62)</f>
        <v>39</v>
      </c>
      <c r="E59" s="4">
        <f>SUM(E60:E62)</f>
        <v>51</v>
      </c>
      <c r="F59" s="5">
        <f>SUM(F60:F62)</f>
        <v>183</v>
      </c>
      <c r="G59" s="67"/>
      <c r="H59" s="68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</row>
    <row r="60" spans="1:35" ht="16.350000000000001" customHeight="1" x14ac:dyDescent="0.2">
      <c r="A60" s="13" t="s">
        <v>5</v>
      </c>
      <c r="B60" s="74">
        <f>SUM(C60:F60)</f>
        <v>322</v>
      </c>
      <c r="C60" s="32">
        <v>54</v>
      </c>
      <c r="D60" s="32">
        <v>36</v>
      </c>
      <c r="E60" s="32">
        <v>51</v>
      </c>
      <c r="F60" s="42">
        <v>181</v>
      </c>
      <c r="H60" s="25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ht="16.350000000000001" customHeight="1" x14ac:dyDescent="0.2">
      <c r="A61" s="13" t="s">
        <v>6</v>
      </c>
      <c r="B61" s="74">
        <f>SUM(C61:F61)</f>
        <v>4</v>
      </c>
      <c r="C61" s="32">
        <v>0</v>
      </c>
      <c r="D61" s="32">
        <v>2</v>
      </c>
      <c r="E61" s="32">
        <v>0</v>
      </c>
      <c r="F61" s="42">
        <v>2</v>
      </c>
      <c r="H61" s="25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ht="16.350000000000001" customHeight="1" x14ac:dyDescent="0.2">
      <c r="A62" s="13" t="s">
        <v>7</v>
      </c>
      <c r="B62" s="74">
        <f>SUM(C62:F62)</f>
        <v>1</v>
      </c>
      <c r="C62" s="32">
        <v>0</v>
      </c>
      <c r="D62" s="32">
        <v>1</v>
      </c>
      <c r="E62" s="32">
        <v>0</v>
      </c>
      <c r="F62" s="42">
        <v>0</v>
      </c>
      <c r="H62" s="25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ht="17.649999999999999" customHeight="1" x14ac:dyDescent="0.2">
      <c r="A63" s="14" t="s">
        <v>17</v>
      </c>
      <c r="B63" s="74">
        <f>SUM(B64:B65)</f>
        <v>2</v>
      </c>
      <c r="C63" s="8">
        <f>SUM(C64:C65)</f>
        <v>2</v>
      </c>
      <c r="D63" s="8">
        <f>SUM(D64:D65)</f>
        <v>0</v>
      </c>
      <c r="E63" s="8">
        <f>SUM(E64:E65)</f>
        <v>0</v>
      </c>
      <c r="F63" s="9">
        <f>SUM(F64:F65)</f>
        <v>0</v>
      </c>
      <c r="H63" s="25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ht="16.350000000000001" customHeight="1" x14ac:dyDescent="0.2">
      <c r="A64" s="13" t="s">
        <v>36</v>
      </c>
      <c r="B64" s="74">
        <f>SUM(C64:F64)</f>
        <v>1</v>
      </c>
      <c r="C64" s="32">
        <v>1</v>
      </c>
      <c r="D64" s="32">
        <v>0</v>
      </c>
      <c r="E64" s="32">
        <v>0</v>
      </c>
      <c r="F64" s="42">
        <v>0</v>
      </c>
      <c r="H64" s="25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 ht="16.350000000000001" customHeight="1" x14ac:dyDescent="0.2">
      <c r="A65" s="13" t="s">
        <v>9</v>
      </c>
      <c r="B65" s="74">
        <f t="shared" ref="B65" si="19">SUM(C65:F65)</f>
        <v>1</v>
      </c>
      <c r="C65" s="32">
        <v>1</v>
      </c>
      <c r="D65" s="32">
        <v>0</v>
      </c>
      <c r="E65" s="32">
        <v>0</v>
      </c>
      <c r="F65" s="29">
        <v>0</v>
      </c>
      <c r="H65" s="25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ht="19.7" customHeight="1" x14ac:dyDescent="0.2">
      <c r="A66" s="34" t="s">
        <v>14</v>
      </c>
      <c r="B66" s="74">
        <f>SUM(B67+B69)</f>
        <v>1234</v>
      </c>
      <c r="C66" s="8">
        <f>SUM(C67+C69)</f>
        <v>558</v>
      </c>
      <c r="D66" s="8">
        <f>SUM(D67+D69)</f>
        <v>70</v>
      </c>
      <c r="E66" s="8">
        <f>SUM(E67+E69)</f>
        <v>187</v>
      </c>
      <c r="F66" s="9">
        <f>SUM(F67+F69)</f>
        <v>419</v>
      </c>
      <c r="H66" s="25"/>
      <c r="I66" s="25"/>
      <c r="J66" s="25"/>
      <c r="K66" s="25"/>
      <c r="L66" s="25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ht="17.649999999999999" customHeight="1" x14ac:dyDescent="0.2">
      <c r="A67" s="14" t="s">
        <v>4</v>
      </c>
      <c r="B67" s="74">
        <f>SUM(B68:B68)</f>
        <v>1222</v>
      </c>
      <c r="C67" s="4">
        <f>SUM(C68:C68)</f>
        <v>550</v>
      </c>
      <c r="D67" s="71">
        <f>SUM(D68:D68)</f>
        <v>69</v>
      </c>
      <c r="E67" s="4">
        <f>SUM(E68:E68)</f>
        <v>184</v>
      </c>
      <c r="F67" s="5">
        <f>SUM(F68:F68)</f>
        <v>419</v>
      </c>
      <c r="H67" s="25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ht="16.350000000000001" customHeight="1" x14ac:dyDescent="0.2">
      <c r="A68" s="13" t="s">
        <v>5</v>
      </c>
      <c r="B68" s="74">
        <f>SUM(C68:F68)</f>
        <v>1222</v>
      </c>
      <c r="C68" s="32">
        <v>550</v>
      </c>
      <c r="D68" s="32">
        <v>69</v>
      </c>
      <c r="E68" s="32">
        <v>184</v>
      </c>
      <c r="F68" s="42">
        <v>419</v>
      </c>
      <c r="H68" s="25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ht="17.649999999999999" customHeight="1" x14ac:dyDescent="0.2">
      <c r="A69" s="14" t="s">
        <v>17</v>
      </c>
      <c r="B69" s="74">
        <f>SUM(B70:B74)</f>
        <v>12</v>
      </c>
      <c r="C69" s="8">
        <f>SUM(C70:C74)</f>
        <v>8</v>
      </c>
      <c r="D69" s="8">
        <f>SUM(D70:D74)</f>
        <v>1</v>
      </c>
      <c r="E69" s="8">
        <f>SUM(E70:E74)</f>
        <v>3</v>
      </c>
      <c r="F69" s="9">
        <f>SUM(F70:F74)</f>
        <v>0</v>
      </c>
      <c r="H69" s="25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ht="16.350000000000001" customHeight="1" x14ac:dyDescent="0.2">
      <c r="A70" s="13" t="s">
        <v>36</v>
      </c>
      <c r="B70" s="74">
        <f>SUM(C70:F70)</f>
        <v>4</v>
      </c>
      <c r="C70" s="32">
        <v>3</v>
      </c>
      <c r="D70" s="32">
        <v>0</v>
      </c>
      <c r="E70" s="32">
        <v>1</v>
      </c>
      <c r="F70" s="42">
        <v>0</v>
      </c>
      <c r="H70" s="25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ht="16.350000000000001" customHeight="1" x14ac:dyDescent="0.2">
      <c r="A71" s="13" t="s">
        <v>8</v>
      </c>
      <c r="B71" s="74">
        <f>SUM(C71:F71)</f>
        <v>2</v>
      </c>
      <c r="C71" s="32">
        <v>0</v>
      </c>
      <c r="D71" s="32">
        <v>0</v>
      </c>
      <c r="E71" s="32">
        <v>2</v>
      </c>
      <c r="F71" s="29">
        <v>0</v>
      </c>
      <c r="H71" s="25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ht="16.350000000000001" customHeight="1" x14ac:dyDescent="0.2">
      <c r="A72" s="13" t="s">
        <v>9</v>
      </c>
      <c r="B72" s="74">
        <f>SUM(C72:F72)</f>
        <v>3</v>
      </c>
      <c r="C72" s="32">
        <v>3</v>
      </c>
      <c r="D72" s="32">
        <v>0</v>
      </c>
      <c r="E72" s="32">
        <v>0</v>
      </c>
      <c r="F72" s="57">
        <v>0</v>
      </c>
      <c r="H72" s="25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ht="16.350000000000001" customHeight="1" x14ac:dyDescent="0.2">
      <c r="A73" s="13" t="s">
        <v>37</v>
      </c>
      <c r="B73" s="74">
        <f>SUM(C73:F73)</f>
        <v>1</v>
      </c>
      <c r="C73" s="32">
        <v>1</v>
      </c>
      <c r="D73" s="32">
        <v>0</v>
      </c>
      <c r="E73" s="32">
        <v>0</v>
      </c>
      <c r="F73" s="57">
        <v>0</v>
      </c>
      <c r="H73" s="25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s="58" customFormat="1" ht="16.350000000000001" customHeight="1" x14ac:dyDescent="0.2">
      <c r="A74" s="13" t="s">
        <v>11</v>
      </c>
      <c r="B74" s="8">
        <f>SUM(C74:F74)</f>
        <v>2</v>
      </c>
      <c r="C74" s="32">
        <v>1</v>
      </c>
      <c r="D74" s="32">
        <v>1</v>
      </c>
      <c r="E74" s="32">
        <v>0</v>
      </c>
      <c r="F74" s="57">
        <v>0</v>
      </c>
      <c r="G74" s="44"/>
      <c r="H74" s="56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</row>
    <row r="75" spans="1:35" s="58" customFormat="1" ht="3" customHeight="1" x14ac:dyDescent="0.2">
      <c r="A75" s="60"/>
      <c r="B75" s="61"/>
      <c r="C75" s="62"/>
      <c r="D75" s="63"/>
      <c r="E75" s="63"/>
      <c r="F75" s="59"/>
      <c r="G75" s="44"/>
      <c r="H75" s="56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</row>
    <row r="76" spans="1:35" ht="20.25" customHeight="1" x14ac:dyDescent="0.2">
      <c r="A76" s="18" t="s">
        <v>27</v>
      </c>
      <c r="B76" s="30"/>
      <c r="C76" s="11"/>
      <c r="D76" s="11"/>
      <c r="E76" s="11"/>
      <c r="F76" s="11"/>
      <c r="G76" s="56"/>
      <c r="H76" s="25"/>
      <c r="I76" s="25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ht="12.95" customHeight="1" x14ac:dyDescent="0.25">
      <c r="A77" s="21" t="s">
        <v>33</v>
      </c>
      <c r="B77" s="27"/>
      <c r="C77" s="10"/>
      <c r="D77" s="10"/>
      <c r="E77" s="10"/>
      <c r="F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ht="12.95" customHeight="1" x14ac:dyDescent="0.2">
      <c r="A78" s="22" t="s">
        <v>31</v>
      </c>
      <c r="B78" s="31"/>
      <c r="C78" s="12"/>
      <c r="D78" s="12"/>
      <c r="E78" s="12"/>
      <c r="F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ht="12.95" customHeight="1" x14ac:dyDescent="0.2">
      <c r="A79" s="22" t="s">
        <v>39</v>
      </c>
      <c r="B79" s="31"/>
      <c r="C79" s="12"/>
      <c r="D79" s="12"/>
      <c r="E79" s="12"/>
      <c r="F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ht="12.95" customHeight="1" x14ac:dyDescent="0.25">
      <c r="A80" s="17" t="s">
        <v>26</v>
      </c>
      <c r="B80" s="27"/>
      <c r="C80" s="10"/>
      <c r="D80" s="10"/>
      <c r="E80" s="10"/>
      <c r="F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 ht="12.95" customHeight="1" x14ac:dyDescent="0.25">
      <c r="A81" s="21" t="s">
        <v>35</v>
      </c>
      <c r="B81" s="27"/>
      <c r="C81" s="10"/>
      <c r="D81" s="10"/>
      <c r="E81" s="10"/>
      <c r="F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x14ac:dyDescent="0.25">
      <c r="A82" s="21" t="s">
        <v>30</v>
      </c>
      <c r="B82" s="27"/>
      <c r="C82" s="10"/>
      <c r="D82" s="10"/>
      <c r="E82" s="10"/>
      <c r="F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 x14ac:dyDescent="0.25">
      <c r="A83" s="21"/>
      <c r="B83" s="27"/>
      <c r="C83" s="10"/>
      <c r="D83" s="10"/>
      <c r="E83" s="10"/>
      <c r="F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 x14ac:dyDescent="0.25">
      <c r="A84" s="21"/>
      <c r="B84" s="27"/>
      <c r="C84" s="10"/>
      <c r="D84" s="10"/>
      <c r="E84" s="10"/>
      <c r="F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 x14ac:dyDescent="0.25">
      <c r="A85" s="21"/>
      <c r="B85" s="27"/>
      <c r="C85" s="10"/>
      <c r="D85" s="10"/>
      <c r="E85" s="10"/>
      <c r="F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 x14ac:dyDescent="0.25">
      <c r="A86" s="21"/>
      <c r="B86" s="27"/>
      <c r="C86" s="10"/>
      <c r="D86" s="10"/>
      <c r="E86" s="10"/>
      <c r="F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 x14ac:dyDescent="0.25">
      <c r="A87" s="21"/>
      <c r="B87" s="27"/>
      <c r="C87" s="10"/>
      <c r="D87" s="10"/>
      <c r="E87" s="10"/>
      <c r="F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 x14ac:dyDescent="0.25">
      <c r="A88" s="21"/>
      <c r="B88" s="27"/>
      <c r="C88" s="10"/>
      <c r="D88" s="10"/>
      <c r="E88" s="10"/>
      <c r="F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 x14ac:dyDescent="0.25">
      <c r="A89" s="21"/>
      <c r="B89" s="27"/>
      <c r="C89" s="10"/>
      <c r="D89" s="10"/>
      <c r="E89" s="10"/>
      <c r="F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1:35" x14ac:dyDescent="0.25">
      <c r="A90" s="21"/>
      <c r="B90" s="27"/>
      <c r="C90" s="10"/>
      <c r="D90" s="10"/>
      <c r="E90" s="10"/>
      <c r="F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1:35" x14ac:dyDescent="0.25">
      <c r="A91" s="21"/>
      <c r="B91" s="27"/>
      <c r="C91" s="10"/>
      <c r="D91" s="10"/>
      <c r="E91" s="10"/>
      <c r="F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1:35" x14ac:dyDescent="0.25">
      <c r="A92" s="21"/>
      <c r="B92" s="27"/>
      <c r="C92" s="10"/>
      <c r="D92" s="10"/>
      <c r="E92" s="10"/>
      <c r="F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1:35" x14ac:dyDescent="0.25">
      <c r="A93" s="21"/>
      <c r="B93" s="27"/>
      <c r="C93" s="10"/>
      <c r="D93" s="10"/>
      <c r="E93" s="10"/>
      <c r="F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1:35" x14ac:dyDescent="0.25">
      <c r="A94" s="21"/>
      <c r="B94" s="27"/>
      <c r="C94" s="10"/>
      <c r="D94" s="10"/>
      <c r="E94" s="10"/>
      <c r="F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1:35" x14ac:dyDescent="0.25">
      <c r="A95" s="21"/>
      <c r="B95" s="27"/>
      <c r="C95" s="10"/>
      <c r="D95" s="10"/>
      <c r="E95" s="10"/>
      <c r="F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1:35" x14ac:dyDescent="0.25">
      <c r="A96" s="21"/>
      <c r="B96" s="27"/>
      <c r="C96" s="10"/>
      <c r="D96" s="10"/>
      <c r="E96" s="10"/>
      <c r="F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1:35" x14ac:dyDescent="0.25">
      <c r="A97" s="21"/>
      <c r="B97" s="27"/>
      <c r="C97" s="10"/>
      <c r="D97" s="10"/>
      <c r="E97" s="10"/>
      <c r="F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1:35" x14ac:dyDescent="0.25">
      <c r="A98" s="21"/>
      <c r="B98" s="27"/>
      <c r="C98" s="10"/>
      <c r="D98" s="10"/>
      <c r="E98" s="10"/>
      <c r="F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1:35" x14ac:dyDescent="0.25">
      <c r="A99" s="21"/>
      <c r="B99" s="27"/>
      <c r="C99" s="10"/>
      <c r="D99" s="10"/>
      <c r="E99" s="10"/>
      <c r="F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1:35" x14ac:dyDescent="0.25">
      <c r="A100" s="21"/>
      <c r="B100" s="27"/>
      <c r="C100" s="10"/>
      <c r="D100" s="10"/>
      <c r="E100" s="10"/>
      <c r="F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1:35" x14ac:dyDescent="0.25">
      <c r="A101" s="21"/>
      <c r="B101" s="27"/>
      <c r="C101" s="10"/>
      <c r="D101" s="10"/>
      <c r="E101" s="10"/>
      <c r="F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1:35" x14ac:dyDescent="0.25">
      <c r="A102" s="21"/>
      <c r="B102" s="27"/>
      <c r="C102" s="10"/>
      <c r="D102" s="10"/>
      <c r="E102" s="10"/>
      <c r="F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1:35" x14ac:dyDescent="0.25">
      <c r="A103" s="21"/>
      <c r="B103" s="27"/>
      <c r="C103" s="10"/>
      <c r="D103" s="10"/>
      <c r="E103" s="10"/>
      <c r="F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1:35" x14ac:dyDescent="0.25">
      <c r="A104" s="21"/>
      <c r="B104" s="27"/>
      <c r="C104" s="10"/>
      <c r="D104" s="10"/>
      <c r="E104" s="10"/>
      <c r="F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1:35" x14ac:dyDescent="0.25">
      <c r="A105" s="21"/>
      <c r="B105" s="27"/>
      <c r="C105" s="10"/>
      <c r="D105" s="10"/>
      <c r="E105" s="10"/>
      <c r="F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1:35" x14ac:dyDescent="0.25">
      <c r="A106" s="21"/>
      <c r="B106" s="27"/>
      <c r="C106" s="10"/>
      <c r="D106" s="10"/>
      <c r="E106" s="10"/>
      <c r="F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 x14ac:dyDescent="0.25">
      <c r="A107" s="21"/>
      <c r="B107" s="27"/>
      <c r="C107" s="10"/>
      <c r="D107" s="10"/>
      <c r="E107" s="10"/>
      <c r="F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 x14ac:dyDescent="0.25">
      <c r="A108" s="21"/>
      <c r="B108" s="27"/>
      <c r="C108" s="10"/>
      <c r="D108" s="10"/>
      <c r="E108" s="10"/>
      <c r="F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 x14ac:dyDescent="0.25">
      <c r="A109" s="21"/>
      <c r="B109" s="27"/>
      <c r="C109" s="10"/>
      <c r="D109" s="10"/>
      <c r="E109" s="10"/>
      <c r="F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 x14ac:dyDescent="0.25">
      <c r="A110" s="21"/>
      <c r="B110" s="27"/>
      <c r="C110" s="10"/>
      <c r="D110" s="10"/>
      <c r="E110" s="10"/>
      <c r="F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 x14ac:dyDescent="0.25">
      <c r="A111" s="21"/>
      <c r="B111" s="27"/>
      <c r="C111" s="10"/>
      <c r="D111" s="10"/>
      <c r="E111" s="10"/>
      <c r="F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 x14ac:dyDescent="0.25">
      <c r="A112" s="21"/>
      <c r="B112" s="27"/>
      <c r="C112" s="10"/>
      <c r="D112" s="10"/>
      <c r="E112" s="10"/>
      <c r="F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1:35" x14ac:dyDescent="0.25">
      <c r="A113" s="21"/>
      <c r="B113" s="27"/>
      <c r="C113" s="10"/>
      <c r="D113" s="10"/>
      <c r="E113" s="10"/>
      <c r="F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1:35" x14ac:dyDescent="0.25">
      <c r="A114" s="21"/>
      <c r="B114" s="27"/>
      <c r="C114" s="10"/>
      <c r="D114" s="10"/>
      <c r="E114" s="10"/>
      <c r="F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1:35" x14ac:dyDescent="0.25">
      <c r="A115" s="21"/>
      <c r="B115" s="27"/>
      <c r="C115" s="10"/>
      <c r="D115" s="10"/>
      <c r="E115" s="10"/>
      <c r="F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1:35" x14ac:dyDescent="0.25">
      <c r="A116" s="21"/>
      <c r="B116" s="27"/>
      <c r="C116" s="10"/>
      <c r="D116" s="10"/>
      <c r="E116" s="10"/>
      <c r="F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1:35" x14ac:dyDescent="0.25">
      <c r="A117" s="21"/>
      <c r="B117" s="27"/>
      <c r="C117" s="10"/>
      <c r="D117" s="10"/>
      <c r="E117" s="10"/>
      <c r="F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1:35" x14ac:dyDescent="0.25">
      <c r="A118" s="21"/>
      <c r="B118" s="27"/>
      <c r="C118" s="10"/>
      <c r="D118" s="10"/>
      <c r="E118" s="10"/>
      <c r="F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1:35" x14ac:dyDescent="0.25">
      <c r="A119" s="21"/>
      <c r="B119" s="27"/>
      <c r="C119" s="10"/>
      <c r="D119" s="10"/>
      <c r="E119" s="10"/>
      <c r="F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1:35" x14ac:dyDescent="0.25">
      <c r="A120" s="21"/>
      <c r="B120" s="27"/>
      <c r="C120" s="10"/>
      <c r="D120" s="10"/>
      <c r="E120" s="10"/>
      <c r="F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:35" x14ac:dyDescent="0.25">
      <c r="A121" s="21"/>
      <c r="B121" s="27"/>
      <c r="C121" s="10"/>
      <c r="D121" s="10"/>
      <c r="E121" s="10"/>
      <c r="F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1:35" x14ac:dyDescent="0.25">
      <c r="A122" s="21"/>
      <c r="B122" s="27"/>
      <c r="C122" s="10"/>
      <c r="D122" s="10"/>
      <c r="E122" s="10"/>
      <c r="F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1:35" x14ac:dyDescent="0.25">
      <c r="A123" s="21"/>
      <c r="B123" s="27"/>
      <c r="C123" s="10"/>
      <c r="D123" s="10"/>
      <c r="E123" s="10"/>
      <c r="F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5" x14ac:dyDescent="0.25">
      <c r="A124" s="21"/>
      <c r="B124" s="27"/>
      <c r="C124" s="10"/>
      <c r="D124" s="10"/>
      <c r="E124" s="10"/>
      <c r="F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5" x14ac:dyDescent="0.25">
      <c r="A125" s="21"/>
      <c r="B125" s="27"/>
      <c r="C125" s="10"/>
      <c r="D125" s="10"/>
      <c r="E125" s="10"/>
      <c r="F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1:35" x14ac:dyDescent="0.25">
      <c r="A126" s="21"/>
      <c r="B126" s="27"/>
      <c r="C126" s="10"/>
      <c r="D126" s="10"/>
      <c r="E126" s="10"/>
      <c r="F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1:35" x14ac:dyDescent="0.25">
      <c r="A127" s="21"/>
      <c r="B127" s="27"/>
      <c r="C127" s="10"/>
      <c r="D127" s="10"/>
      <c r="E127" s="10"/>
      <c r="F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1:35" x14ac:dyDescent="0.25">
      <c r="A128" s="21"/>
      <c r="B128" s="27"/>
      <c r="C128" s="10"/>
      <c r="D128" s="10"/>
      <c r="E128" s="10"/>
      <c r="F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1:35" x14ac:dyDescent="0.25">
      <c r="A129" s="21"/>
      <c r="B129" s="27"/>
      <c r="C129" s="10"/>
      <c r="D129" s="10"/>
      <c r="E129" s="10"/>
      <c r="F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1:35" x14ac:dyDescent="0.25">
      <c r="A130" s="21"/>
      <c r="B130" s="27"/>
      <c r="C130" s="10"/>
      <c r="D130" s="10"/>
      <c r="E130" s="10"/>
      <c r="F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1:35" x14ac:dyDescent="0.25">
      <c r="A131" s="21"/>
      <c r="B131" s="27"/>
      <c r="C131" s="10"/>
      <c r="D131" s="10"/>
      <c r="E131" s="10"/>
      <c r="F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1:35" x14ac:dyDescent="0.25">
      <c r="A132" s="21"/>
      <c r="B132" s="27"/>
      <c r="C132" s="10"/>
      <c r="D132" s="10"/>
      <c r="E132" s="10"/>
      <c r="F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1:35" x14ac:dyDescent="0.25">
      <c r="A133" s="21"/>
      <c r="B133" s="27"/>
      <c r="C133" s="10"/>
      <c r="D133" s="10"/>
      <c r="E133" s="10"/>
      <c r="F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1:35" x14ac:dyDescent="0.25">
      <c r="A134" s="21"/>
      <c r="B134" s="27"/>
      <c r="C134" s="10"/>
      <c r="D134" s="10"/>
      <c r="E134" s="10"/>
      <c r="F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1:35" x14ac:dyDescent="0.25">
      <c r="A135" s="21"/>
      <c r="B135" s="27"/>
      <c r="C135" s="10"/>
      <c r="D135" s="10"/>
      <c r="E135" s="10"/>
      <c r="F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1:35" x14ac:dyDescent="0.25">
      <c r="A136" s="21"/>
      <c r="B136" s="27"/>
      <c r="C136" s="10"/>
      <c r="D136" s="10"/>
      <c r="E136" s="10"/>
      <c r="F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1:35" x14ac:dyDescent="0.25">
      <c r="A137" s="21"/>
      <c r="B137" s="27"/>
      <c r="C137" s="10"/>
      <c r="D137" s="10"/>
      <c r="E137" s="10"/>
      <c r="F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1:35" x14ac:dyDescent="0.25">
      <c r="A138" s="21"/>
      <c r="B138" s="27"/>
      <c r="C138" s="10"/>
      <c r="D138" s="10"/>
      <c r="E138" s="10"/>
      <c r="F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1:35" x14ac:dyDescent="0.25">
      <c r="A139" s="21"/>
      <c r="B139" s="27"/>
      <c r="C139" s="10"/>
      <c r="D139" s="10"/>
      <c r="E139" s="10"/>
      <c r="F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1:35" x14ac:dyDescent="0.25">
      <c r="A140" s="21"/>
      <c r="B140" s="27"/>
      <c r="C140" s="10"/>
      <c r="D140" s="10"/>
      <c r="E140" s="10"/>
      <c r="F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1:35" x14ac:dyDescent="0.25">
      <c r="A141" s="21"/>
      <c r="B141" s="27"/>
      <c r="C141" s="10"/>
      <c r="D141" s="10"/>
      <c r="E141" s="10"/>
      <c r="F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1:35" x14ac:dyDescent="0.25">
      <c r="A142" s="21"/>
      <c r="B142" s="27"/>
      <c r="C142" s="10"/>
      <c r="D142" s="10"/>
      <c r="E142" s="10"/>
      <c r="F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1:35" x14ac:dyDescent="0.25">
      <c r="A143" s="21"/>
      <c r="B143" s="27"/>
      <c r="C143" s="10"/>
      <c r="D143" s="10"/>
      <c r="E143" s="10"/>
      <c r="F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1:35" x14ac:dyDescent="0.25">
      <c r="A144" s="21"/>
      <c r="B144" s="27"/>
      <c r="C144" s="10"/>
      <c r="D144" s="10"/>
      <c r="E144" s="10"/>
      <c r="F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1:35" x14ac:dyDescent="0.25">
      <c r="A145" s="21"/>
      <c r="B145" s="27"/>
      <c r="C145" s="10"/>
      <c r="D145" s="10"/>
      <c r="E145" s="10"/>
      <c r="F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1:35" x14ac:dyDescent="0.25">
      <c r="A146" s="21"/>
      <c r="B146" s="27"/>
      <c r="C146" s="10"/>
      <c r="D146" s="10"/>
      <c r="E146" s="10"/>
      <c r="F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1:35" x14ac:dyDescent="0.25">
      <c r="A147" s="21"/>
      <c r="B147" s="27"/>
      <c r="C147" s="10"/>
      <c r="D147" s="10"/>
      <c r="E147" s="10"/>
      <c r="F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1:35" x14ac:dyDescent="0.25">
      <c r="A148" s="21"/>
      <c r="B148" s="27"/>
      <c r="C148" s="10"/>
      <c r="D148" s="10"/>
      <c r="E148" s="10"/>
      <c r="F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1:35" x14ac:dyDescent="0.25">
      <c r="A149" s="21"/>
      <c r="B149" s="27"/>
      <c r="C149" s="10"/>
      <c r="D149" s="10"/>
      <c r="E149" s="10"/>
      <c r="F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1:35" x14ac:dyDescent="0.25">
      <c r="A150" s="21"/>
      <c r="B150" s="27"/>
      <c r="C150" s="10"/>
      <c r="D150" s="10"/>
      <c r="E150" s="10"/>
      <c r="F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1:35" x14ac:dyDescent="0.25"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1:35" x14ac:dyDescent="0.25"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1:35" x14ac:dyDescent="0.25"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5" x14ac:dyDescent="0.25"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1:35" x14ac:dyDescent="0.25"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1:35" x14ac:dyDescent="0.25"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1:35" x14ac:dyDescent="0.25"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1:35" x14ac:dyDescent="0.25"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1:35" x14ac:dyDescent="0.25"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1:35" x14ac:dyDescent="0.25"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0:35" x14ac:dyDescent="0.25"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0:35" x14ac:dyDescent="0.25"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0:35" x14ac:dyDescent="0.25"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0:35" x14ac:dyDescent="0.25"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0:35" x14ac:dyDescent="0.25"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0:35" x14ac:dyDescent="0.25"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0:35" x14ac:dyDescent="0.25"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0:35" x14ac:dyDescent="0.25"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0:35" x14ac:dyDescent="0.25"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0:35" x14ac:dyDescent="0.25"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0:35" x14ac:dyDescent="0.25"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0:35" x14ac:dyDescent="0.25"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0:35" x14ac:dyDescent="0.25"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0:35" x14ac:dyDescent="0.25"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0:35" x14ac:dyDescent="0.25"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0:35" x14ac:dyDescent="0.25"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0:35" x14ac:dyDescent="0.25"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0:35" x14ac:dyDescent="0.25"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0:35" x14ac:dyDescent="0.25"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0:35" x14ac:dyDescent="0.25"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0:35" x14ac:dyDescent="0.25"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0:35" x14ac:dyDescent="0.25"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0:35" x14ac:dyDescent="0.25"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0:35" x14ac:dyDescent="0.25"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0:35" x14ac:dyDescent="0.25"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0:35" x14ac:dyDescent="0.25"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0:35" x14ac:dyDescent="0.25"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0:35" x14ac:dyDescent="0.25"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0:35" x14ac:dyDescent="0.25"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0:35" x14ac:dyDescent="0.25"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0:35" x14ac:dyDescent="0.25"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0:35" x14ac:dyDescent="0.25"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0:35" x14ac:dyDescent="0.25"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0:35" x14ac:dyDescent="0.25"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0:35" x14ac:dyDescent="0.25"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0:35" x14ac:dyDescent="0.25"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0:35" x14ac:dyDescent="0.25"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0:35" x14ac:dyDescent="0.25"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0:35" x14ac:dyDescent="0.25"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0:35" x14ac:dyDescent="0.25"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0:35" x14ac:dyDescent="0.25"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0:35" x14ac:dyDescent="0.25"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0:35" x14ac:dyDescent="0.25"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0:35" x14ac:dyDescent="0.25"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0:35" x14ac:dyDescent="0.25"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0:35" x14ac:dyDescent="0.25"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0:35" x14ac:dyDescent="0.25"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0:35" x14ac:dyDescent="0.25"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0:35" x14ac:dyDescent="0.25"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0:35" x14ac:dyDescent="0.25"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0:35" x14ac:dyDescent="0.25"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0:35" x14ac:dyDescent="0.25"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0:35" x14ac:dyDescent="0.25"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0:35" x14ac:dyDescent="0.25"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0:35" x14ac:dyDescent="0.25"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0:35" x14ac:dyDescent="0.25"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0:35" x14ac:dyDescent="0.25"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0:35" x14ac:dyDescent="0.25"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0:35" x14ac:dyDescent="0.25"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0:35" x14ac:dyDescent="0.25"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0:35" x14ac:dyDescent="0.25"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0:35" x14ac:dyDescent="0.25"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0:35" x14ac:dyDescent="0.25"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0:35" x14ac:dyDescent="0.25"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0:35" x14ac:dyDescent="0.25"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0:35" x14ac:dyDescent="0.25"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0:35" x14ac:dyDescent="0.25"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0:35" x14ac:dyDescent="0.25"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0:35" x14ac:dyDescent="0.25"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0:35" x14ac:dyDescent="0.25"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0:35" x14ac:dyDescent="0.25"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0:35" x14ac:dyDescent="0.25"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0:35" x14ac:dyDescent="0.25"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0:35" x14ac:dyDescent="0.25"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0:35" x14ac:dyDescent="0.25"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0:35" x14ac:dyDescent="0.25"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0:35" x14ac:dyDescent="0.25"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0:35" x14ac:dyDescent="0.25"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0:35" x14ac:dyDescent="0.25"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0:35" x14ac:dyDescent="0.25"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0:35" x14ac:dyDescent="0.25"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0:35" x14ac:dyDescent="0.25"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0:35" x14ac:dyDescent="0.25"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0:35" x14ac:dyDescent="0.25"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0:35" x14ac:dyDescent="0.25"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0:35" x14ac:dyDescent="0.25"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0:35" x14ac:dyDescent="0.25"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0:35" x14ac:dyDescent="0.25"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0:35" x14ac:dyDescent="0.25"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0:35" x14ac:dyDescent="0.25"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0:35" x14ac:dyDescent="0.25"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0:35" x14ac:dyDescent="0.25"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0:35" x14ac:dyDescent="0.25"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0:35" x14ac:dyDescent="0.25"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0:35" x14ac:dyDescent="0.25"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0:35" x14ac:dyDescent="0.25"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0:35" x14ac:dyDescent="0.25"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0:35" x14ac:dyDescent="0.25"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0:35" x14ac:dyDescent="0.25"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0:35" x14ac:dyDescent="0.25"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0:35" x14ac:dyDescent="0.25"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0:35" x14ac:dyDescent="0.25"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0:35" x14ac:dyDescent="0.25"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0:35" x14ac:dyDescent="0.25"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0:35" x14ac:dyDescent="0.25"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0:35" x14ac:dyDescent="0.25"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0:35" x14ac:dyDescent="0.25"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0:35" x14ac:dyDescent="0.25"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0:35" x14ac:dyDescent="0.25"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0:35" x14ac:dyDescent="0.25"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0:35" x14ac:dyDescent="0.25"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0:35" x14ac:dyDescent="0.25"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0:35" x14ac:dyDescent="0.25"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0:35" x14ac:dyDescent="0.25"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0:35" x14ac:dyDescent="0.25"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0:35" x14ac:dyDescent="0.25"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0:35" x14ac:dyDescent="0.25"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0:35" x14ac:dyDescent="0.25"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0:35" x14ac:dyDescent="0.25"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0:35" x14ac:dyDescent="0.25"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0:35" x14ac:dyDescent="0.25"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0:35" x14ac:dyDescent="0.25"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0:35" x14ac:dyDescent="0.25"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0:35" x14ac:dyDescent="0.25"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0:35" x14ac:dyDescent="0.25"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0:35" x14ac:dyDescent="0.25"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0:35" x14ac:dyDescent="0.25"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0:35" x14ac:dyDescent="0.25"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0:35" x14ac:dyDescent="0.25"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0:35" x14ac:dyDescent="0.25"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0:35" x14ac:dyDescent="0.25"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0:35" x14ac:dyDescent="0.25"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0:35" x14ac:dyDescent="0.25"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0:35" x14ac:dyDescent="0.25"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0:35" x14ac:dyDescent="0.25"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0:35" x14ac:dyDescent="0.25"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0:35" x14ac:dyDescent="0.25"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0:35" x14ac:dyDescent="0.25"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0:35" x14ac:dyDescent="0.25"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0:35" x14ac:dyDescent="0.25"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0:35" x14ac:dyDescent="0.25"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0:35" x14ac:dyDescent="0.25"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0:35" x14ac:dyDescent="0.25"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0:35" x14ac:dyDescent="0.25"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0:35" x14ac:dyDescent="0.25"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0:35" x14ac:dyDescent="0.25"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0:35" x14ac:dyDescent="0.25"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0:35" x14ac:dyDescent="0.25"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0:35" x14ac:dyDescent="0.25"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0:35" x14ac:dyDescent="0.25"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0:35" x14ac:dyDescent="0.25"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0:35" x14ac:dyDescent="0.25"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0:35" x14ac:dyDescent="0.25"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0:35" x14ac:dyDescent="0.25"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0:35" x14ac:dyDescent="0.25"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0:35" x14ac:dyDescent="0.25"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0:35" x14ac:dyDescent="0.25"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0:35" x14ac:dyDescent="0.25"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0:35" x14ac:dyDescent="0.25"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0:35" x14ac:dyDescent="0.25"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0:35" x14ac:dyDescent="0.25"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0:35" x14ac:dyDescent="0.25"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0:35" x14ac:dyDescent="0.25"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0:35" x14ac:dyDescent="0.25"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0:35" x14ac:dyDescent="0.25"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0:35" x14ac:dyDescent="0.25"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0:35" x14ac:dyDescent="0.25"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0:35" x14ac:dyDescent="0.25"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0:35" x14ac:dyDescent="0.25"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0:35" x14ac:dyDescent="0.25"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0:35" x14ac:dyDescent="0.25"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0:35" x14ac:dyDescent="0.25"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0:35" x14ac:dyDescent="0.25"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0:35" x14ac:dyDescent="0.25"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0:35" x14ac:dyDescent="0.25"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0:35" x14ac:dyDescent="0.25"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0:35" x14ac:dyDescent="0.25"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0:35" x14ac:dyDescent="0.25"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0:35" x14ac:dyDescent="0.25"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0:35" x14ac:dyDescent="0.25"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0:35" x14ac:dyDescent="0.25"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0:35" x14ac:dyDescent="0.25"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0:35" x14ac:dyDescent="0.25"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0:35" x14ac:dyDescent="0.25"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0:35" x14ac:dyDescent="0.25"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0:35" x14ac:dyDescent="0.25"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0:35" x14ac:dyDescent="0.25"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0:35" x14ac:dyDescent="0.25"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0:35" x14ac:dyDescent="0.25"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0:35" x14ac:dyDescent="0.25"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0:35" x14ac:dyDescent="0.25"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0:35" x14ac:dyDescent="0.25"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0:35" x14ac:dyDescent="0.25"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0:35" x14ac:dyDescent="0.25"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0:35" x14ac:dyDescent="0.25"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0:35" x14ac:dyDescent="0.25"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0:35" x14ac:dyDescent="0.25"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0:35" x14ac:dyDescent="0.25"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0:35" x14ac:dyDescent="0.25"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0:35" x14ac:dyDescent="0.25"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0:35" x14ac:dyDescent="0.25"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0:35" x14ac:dyDescent="0.25"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0:35" x14ac:dyDescent="0.25"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0:35" x14ac:dyDescent="0.25"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0:35" x14ac:dyDescent="0.25"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0:35" x14ac:dyDescent="0.25"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0:35" x14ac:dyDescent="0.25"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0:35" x14ac:dyDescent="0.25"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0:35" x14ac:dyDescent="0.25"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0:35" x14ac:dyDescent="0.25"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0:35" x14ac:dyDescent="0.25"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0:35" x14ac:dyDescent="0.25"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0:35" x14ac:dyDescent="0.25"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0:35" x14ac:dyDescent="0.25"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0:35" x14ac:dyDescent="0.25"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0:35" x14ac:dyDescent="0.25"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0:35" x14ac:dyDescent="0.25"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0:35" x14ac:dyDescent="0.25"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0:35" x14ac:dyDescent="0.25"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0:35" x14ac:dyDescent="0.25"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0:35" x14ac:dyDescent="0.25"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0:35" x14ac:dyDescent="0.25"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0:35" x14ac:dyDescent="0.25"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0:35" x14ac:dyDescent="0.25"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0:35" x14ac:dyDescent="0.25"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0:35" x14ac:dyDescent="0.25"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0:35" x14ac:dyDescent="0.25"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0:35" x14ac:dyDescent="0.25"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0:35" x14ac:dyDescent="0.25"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0:35" x14ac:dyDescent="0.25"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0:35" x14ac:dyDescent="0.25"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0:35" x14ac:dyDescent="0.25"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0:35" x14ac:dyDescent="0.25"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0:35" x14ac:dyDescent="0.25"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0:35" x14ac:dyDescent="0.25"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0:35" x14ac:dyDescent="0.25"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0:35" x14ac:dyDescent="0.25"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0:35" x14ac:dyDescent="0.25"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0:35" x14ac:dyDescent="0.25"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0:35" x14ac:dyDescent="0.25"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0:35" x14ac:dyDescent="0.25"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0:35" x14ac:dyDescent="0.25"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0:35" x14ac:dyDescent="0.25"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0:35" x14ac:dyDescent="0.25"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0:35" x14ac:dyDescent="0.25"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0:35" x14ac:dyDescent="0.25"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0:35" x14ac:dyDescent="0.25"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0:35" x14ac:dyDescent="0.25"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0:35" x14ac:dyDescent="0.25"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0:35" x14ac:dyDescent="0.25"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0:35" x14ac:dyDescent="0.25"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0:35" x14ac:dyDescent="0.25"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0:35" x14ac:dyDescent="0.25"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0:35" x14ac:dyDescent="0.25"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0:35" x14ac:dyDescent="0.25"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0:35" x14ac:dyDescent="0.25"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0:35" x14ac:dyDescent="0.25"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0:35" x14ac:dyDescent="0.25"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0:35" x14ac:dyDescent="0.25"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0:35" x14ac:dyDescent="0.25"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0:35" x14ac:dyDescent="0.25"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0:35" x14ac:dyDescent="0.25"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0:35" x14ac:dyDescent="0.25"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0:35" x14ac:dyDescent="0.25"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0:35" x14ac:dyDescent="0.25"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0:35" x14ac:dyDescent="0.25"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0:35" x14ac:dyDescent="0.25"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0:35" x14ac:dyDescent="0.25"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0:35" x14ac:dyDescent="0.25"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0:35" x14ac:dyDescent="0.25"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0:35" x14ac:dyDescent="0.25"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0:35" x14ac:dyDescent="0.25"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0:35" x14ac:dyDescent="0.25"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0:35" x14ac:dyDescent="0.25"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0:35" x14ac:dyDescent="0.25"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0:35" x14ac:dyDescent="0.25"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0:35" x14ac:dyDescent="0.25"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0:35" x14ac:dyDescent="0.25"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0:35" x14ac:dyDescent="0.25"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0:35" x14ac:dyDescent="0.25"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0:35" x14ac:dyDescent="0.25"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0:35" x14ac:dyDescent="0.25"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0:35" x14ac:dyDescent="0.25"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0:35" x14ac:dyDescent="0.25"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0:35" x14ac:dyDescent="0.25"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0:35" x14ac:dyDescent="0.25"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0:35" x14ac:dyDescent="0.25"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0:35" x14ac:dyDescent="0.25"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0:35" x14ac:dyDescent="0.25"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0:35" x14ac:dyDescent="0.25"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0:35" x14ac:dyDescent="0.25"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0:35" x14ac:dyDescent="0.25"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0:35" x14ac:dyDescent="0.25"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0:35" x14ac:dyDescent="0.25"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0:35" x14ac:dyDescent="0.25"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0:35" x14ac:dyDescent="0.25"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0:35" x14ac:dyDescent="0.25"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0:35" x14ac:dyDescent="0.25"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0:35" x14ac:dyDescent="0.25"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0:35" x14ac:dyDescent="0.25"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0:35" x14ac:dyDescent="0.25"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0:35" x14ac:dyDescent="0.25"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0:35" x14ac:dyDescent="0.25"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0:35" x14ac:dyDescent="0.25"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0:35" x14ac:dyDescent="0.25"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0:35" x14ac:dyDescent="0.25"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0:35" x14ac:dyDescent="0.25"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0:35" x14ac:dyDescent="0.25"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0:35" x14ac:dyDescent="0.25"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0:35" x14ac:dyDescent="0.25"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0:35" x14ac:dyDescent="0.25"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0:35" x14ac:dyDescent="0.25"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0:35" x14ac:dyDescent="0.25"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0:35" x14ac:dyDescent="0.25"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0:35" x14ac:dyDescent="0.25"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0:35" x14ac:dyDescent="0.25"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0:35" x14ac:dyDescent="0.25"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0:35" x14ac:dyDescent="0.25"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0:35" x14ac:dyDescent="0.25"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0:35" x14ac:dyDescent="0.25"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0:35" x14ac:dyDescent="0.25"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0:35" x14ac:dyDescent="0.25"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0:35" x14ac:dyDescent="0.25"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0:35" x14ac:dyDescent="0.25"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0:35" x14ac:dyDescent="0.25"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0:35" x14ac:dyDescent="0.25"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0:35" x14ac:dyDescent="0.25"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0:35" x14ac:dyDescent="0.25"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0:35" x14ac:dyDescent="0.25"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0:35" x14ac:dyDescent="0.25"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0:35" x14ac:dyDescent="0.25"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0:35" x14ac:dyDescent="0.25"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0:35" x14ac:dyDescent="0.25"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0:35" x14ac:dyDescent="0.25"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0:35" x14ac:dyDescent="0.25"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0:35" x14ac:dyDescent="0.25"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0:35" x14ac:dyDescent="0.25"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0:35" x14ac:dyDescent="0.25"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0:35" x14ac:dyDescent="0.25"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0:35" x14ac:dyDescent="0.25"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0:35" x14ac:dyDescent="0.25"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0:35" x14ac:dyDescent="0.25"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0:35" x14ac:dyDescent="0.25"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0:35" x14ac:dyDescent="0.25"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0:35" x14ac:dyDescent="0.25"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0:35" x14ac:dyDescent="0.25"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0:35" x14ac:dyDescent="0.25"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0:35" x14ac:dyDescent="0.25"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0:35" x14ac:dyDescent="0.25"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0:35" x14ac:dyDescent="0.25"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0:35" x14ac:dyDescent="0.25"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0:35" x14ac:dyDescent="0.25"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0:35" x14ac:dyDescent="0.25"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0:35" x14ac:dyDescent="0.25"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0:35" x14ac:dyDescent="0.25"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0:35" x14ac:dyDescent="0.25"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0:35" x14ac:dyDescent="0.25"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0:35" x14ac:dyDescent="0.25"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0:35" x14ac:dyDescent="0.25"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0:35" x14ac:dyDescent="0.25"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0:35" x14ac:dyDescent="0.25"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0:35" x14ac:dyDescent="0.25"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0:35" x14ac:dyDescent="0.25"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0:35" x14ac:dyDescent="0.25"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0:35" x14ac:dyDescent="0.25"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0:35" x14ac:dyDescent="0.25"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0:35" x14ac:dyDescent="0.25"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0:35" x14ac:dyDescent="0.25"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0:35" x14ac:dyDescent="0.25"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0:35" x14ac:dyDescent="0.25"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0:35" x14ac:dyDescent="0.25"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0:35" x14ac:dyDescent="0.25"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0:35" x14ac:dyDescent="0.25"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0:35" x14ac:dyDescent="0.25"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0:35" x14ac:dyDescent="0.25"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0:35" x14ac:dyDescent="0.25"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0:35" x14ac:dyDescent="0.25"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0:35" x14ac:dyDescent="0.25"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0:35" x14ac:dyDescent="0.25"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0:35" x14ac:dyDescent="0.25"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0:35" x14ac:dyDescent="0.25"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0:35" x14ac:dyDescent="0.25"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0:35" x14ac:dyDescent="0.25"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0:35" x14ac:dyDescent="0.25"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0:35" x14ac:dyDescent="0.25"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0:35" x14ac:dyDescent="0.25"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0:35" x14ac:dyDescent="0.25"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0:35" x14ac:dyDescent="0.25"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0:35" x14ac:dyDescent="0.25"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0:35" x14ac:dyDescent="0.25"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0:35" x14ac:dyDescent="0.25"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0:35" x14ac:dyDescent="0.25"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0:35" x14ac:dyDescent="0.25"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0:35" x14ac:dyDescent="0.25"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0:35" x14ac:dyDescent="0.25"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0:35" x14ac:dyDescent="0.25"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0:35" x14ac:dyDescent="0.25"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0:35" x14ac:dyDescent="0.25"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0:35" x14ac:dyDescent="0.25"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0:35" x14ac:dyDescent="0.25"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0:35" x14ac:dyDescent="0.25"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0:35" x14ac:dyDescent="0.25"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0:35" x14ac:dyDescent="0.25"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0:35" x14ac:dyDescent="0.25"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0:35" x14ac:dyDescent="0.25"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0:35" x14ac:dyDescent="0.25"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0:35" x14ac:dyDescent="0.25"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0:35" x14ac:dyDescent="0.25"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0:35" x14ac:dyDescent="0.25"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0:35" x14ac:dyDescent="0.25"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0:35" x14ac:dyDescent="0.25"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0:35" x14ac:dyDescent="0.25"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0:35" x14ac:dyDescent="0.25"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0:35" x14ac:dyDescent="0.25"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0:35" x14ac:dyDescent="0.25"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0:35" x14ac:dyDescent="0.25"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0:35" x14ac:dyDescent="0.25"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0:35" x14ac:dyDescent="0.25"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0:35" x14ac:dyDescent="0.25"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0:35" x14ac:dyDescent="0.25"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0:35" x14ac:dyDescent="0.25"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0:35" x14ac:dyDescent="0.25"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0:35" x14ac:dyDescent="0.25"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0:35" x14ac:dyDescent="0.25"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0:35" x14ac:dyDescent="0.25"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0:35" x14ac:dyDescent="0.25"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0:35" x14ac:dyDescent="0.25"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0:35" x14ac:dyDescent="0.25"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0:35" x14ac:dyDescent="0.25"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0:35" x14ac:dyDescent="0.25"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0:35" x14ac:dyDescent="0.25"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0:35" x14ac:dyDescent="0.25"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0:35" x14ac:dyDescent="0.25"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0:35" x14ac:dyDescent="0.25"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0:35" x14ac:dyDescent="0.25"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0:35" x14ac:dyDescent="0.25"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0:35" x14ac:dyDescent="0.25"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0:35" x14ac:dyDescent="0.25"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0:35" x14ac:dyDescent="0.25"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0:35" x14ac:dyDescent="0.25"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0:35" x14ac:dyDescent="0.25"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0:35" x14ac:dyDescent="0.25"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0:35" x14ac:dyDescent="0.25"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0:35" x14ac:dyDescent="0.25"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0:35" x14ac:dyDescent="0.25"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0:35" x14ac:dyDescent="0.25"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0:35" x14ac:dyDescent="0.25"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0:35" x14ac:dyDescent="0.25"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0:35" x14ac:dyDescent="0.25"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0:35" x14ac:dyDescent="0.25"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0:35" x14ac:dyDescent="0.25"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0:35" x14ac:dyDescent="0.25"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0:35" x14ac:dyDescent="0.25"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0:35" x14ac:dyDescent="0.25"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0:35" x14ac:dyDescent="0.25"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0:35" x14ac:dyDescent="0.25"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0:35" x14ac:dyDescent="0.25"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0:35" x14ac:dyDescent="0.25"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0:35" x14ac:dyDescent="0.25"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0:35" x14ac:dyDescent="0.25"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0:35" x14ac:dyDescent="0.25"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0:35" x14ac:dyDescent="0.25"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0:35" x14ac:dyDescent="0.25"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0:35" x14ac:dyDescent="0.25"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0:35" x14ac:dyDescent="0.25"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0:35" x14ac:dyDescent="0.25"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0:35" x14ac:dyDescent="0.25"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0:35" x14ac:dyDescent="0.25"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0:35" x14ac:dyDescent="0.25"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0:35" x14ac:dyDescent="0.25"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0:35" x14ac:dyDescent="0.25"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0:35" x14ac:dyDescent="0.25"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0:35" x14ac:dyDescent="0.25"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0:35" x14ac:dyDescent="0.25"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0:35" x14ac:dyDescent="0.25"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0:35" x14ac:dyDescent="0.25"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0:35" x14ac:dyDescent="0.25"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0:35" x14ac:dyDescent="0.25"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0:35" x14ac:dyDescent="0.25"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0:35" x14ac:dyDescent="0.25"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0:35" x14ac:dyDescent="0.25"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0:35" x14ac:dyDescent="0.25"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0:35" x14ac:dyDescent="0.25"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0:35" x14ac:dyDescent="0.25"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0:35" x14ac:dyDescent="0.25"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0:35" x14ac:dyDescent="0.25"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0:35" x14ac:dyDescent="0.25"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0:35" x14ac:dyDescent="0.25"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0:35" x14ac:dyDescent="0.25"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0:35" x14ac:dyDescent="0.25"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0:35" x14ac:dyDescent="0.25"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0:35" x14ac:dyDescent="0.25"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0:35" x14ac:dyDescent="0.25"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0:35" x14ac:dyDescent="0.25"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0:35" x14ac:dyDescent="0.25"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0:35" x14ac:dyDescent="0.25"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0:35" x14ac:dyDescent="0.25"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0:35" x14ac:dyDescent="0.25"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0:35" x14ac:dyDescent="0.25"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0:35" x14ac:dyDescent="0.25"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0:35" x14ac:dyDescent="0.25"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0:35" x14ac:dyDescent="0.25"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0:35" x14ac:dyDescent="0.25"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0:35" x14ac:dyDescent="0.25"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0:35" x14ac:dyDescent="0.25"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0:35" x14ac:dyDescent="0.25"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0:35" x14ac:dyDescent="0.25"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0:35" x14ac:dyDescent="0.25"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0:35" x14ac:dyDescent="0.25"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0:35" x14ac:dyDescent="0.25"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0:35" x14ac:dyDescent="0.25"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0:35" x14ac:dyDescent="0.25"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0:35" x14ac:dyDescent="0.25"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0:35" x14ac:dyDescent="0.25"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0:35" x14ac:dyDescent="0.25"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0:35" x14ac:dyDescent="0.25"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0:35" x14ac:dyDescent="0.25"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0:35" x14ac:dyDescent="0.25"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0:35" x14ac:dyDescent="0.25"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0:35" x14ac:dyDescent="0.25"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0:35" x14ac:dyDescent="0.25"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0:35" x14ac:dyDescent="0.25"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0:35" x14ac:dyDescent="0.25"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0:35" x14ac:dyDescent="0.25"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0:35" x14ac:dyDescent="0.25"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0:35" x14ac:dyDescent="0.25"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0:35" x14ac:dyDescent="0.25"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0:35" x14ac:dyDescent="0.25"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0:35" x14ac:dyDescent="0.25"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0:35" x14ac:dyDescent="0.25"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0:35" x14ac:dyDescent="0.25"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0:35" x14ac:dyDescent="0.25"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0:35" x14ac:dyDescent="0.25"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0:35" x14ac:dyDescent="0.25"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0:35" x14ac:dyDescent="0.25"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0:35" x14ac:dyDescent="0.25"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0:35" x14ac:dyDescent="0.25"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0:35" x14ac:dyDescent="0.25"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0:35" x14ac:dyDescent="0.25"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0:35" x14ac:dyDescent="0.25"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0:35" x14ac:dyDescent="0.25"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0:35" x14ac:dyDescent="0.25"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0:35" x14ac:dyDescent="0.25"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0:35" x14ac:dyDescent="0.25"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0:35" x14ac:dyDescent="0.25"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0:35" x14ac:dyDescent="0.25"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0:35" x14ac:dyDescent="0.25"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0:35" x14ac:dyDescent="0.25"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0:35" x14ac:dyDescent="0.25"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0:35" x14ac:dyDescent="0.25"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0:35" x14ac:dyDescent="0.25"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0:35" x14ac:dyDescent="0.25"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0:35" x14ac:dyDescent="0.25"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0:35" x14ac:dyDescent="0.25"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0:35" x14ac:dyDescent="0.25"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0:35" x14ac:dyDescent="0.25"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0:35" x14ac:dyDescent="0.25"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0:35" x14ac:dyDescent="0.25"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0:35" x14ac:dyDescent="0.25"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0:35" x14ac:dyDescent="0.25"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0:35" x14ac:dyDescent="0.25"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20:35" x14ac:dyDescent="0.25"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20:35" x14ac:dyDescent="0.25"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20:35" x14ac:dyDescent="0.25"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20:35" x14ac:dyDescent="0.25"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20:35" x14ac:dyDescent="0.25"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20:35" x14ac:dyDescent="0.25"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20:35" x14ac:dyDescent="0.25"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20:35" x14ac:dyDescent="0.25"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20:35" x14ac:dyDescent="0.25"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20:35" x14ac:dyDescent="0.25"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20:35" x14ac:dyDescent="0.25"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20:35" x14ac:dyDescent="0.25"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20:35" x14ac:dyDescent="0.25"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20:35" x14ac:dyDescent="0.25"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20:35" x14ac:dyDescent="0.25"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20:35" x14ac:dyDescent="0.25"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20:35" x14ac:dyDescent="0.25"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20:35" x14ac:dyDescent="0.25"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20:35" x14ac:dyDescent="0.25"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20:35" x14ac:dyDescent="0.25"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20:35" x14ac:dyDescent="0.25"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20:35" x14ac:dyDescent="0.25"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20:35" x14ac:dyDescent="0.25"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20:35" x14ac:dyDescent="0.25"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20:35" x14ac:dyDescent="0.25"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20:35" x14ac:dyDescent="0.25"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20:35" x14ac:dyDescent="0.25"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20:35" x14ac:dyDescent="0.25"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20:35" x14ac:dyDescent="0.25"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20:35" x14ac:dyDescent="0.25"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20:35" x14ac:dyDescent="0.25"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20:35" x14ac:dyDescent="0.25"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20:35" x14ac:dyDescent="0.25"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20:35" x14ac:dyDescent="0.25"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20:35" x14ac:dyDescent="0.25"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20:35" x14ac:dyDescent="0.25"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20:35" x14ac:dyDescent="0.25"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20:35" x14ac:dyDescent="0.25"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20:35" x14ac:dyDescent="0.25"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20:35" x14ac:dyDescent="0.25"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20:35" x14ac:dyDescent="0.25"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20:35" x14ac:dyDescent="0.25"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20:35" x14ac:dyDescent="0.25"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20:35" x14ac:dyDescent="0.25"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20:35" x14ac:dyDescent="0.25"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20:35" x14ac:dyDescent="0.25"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20:35" x14ac:dyDescent="0.25"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20:35" x14ac:dyDescent="0.25"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20:35" x14ac:dyDescent="0.25"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20:35" x14ac:dyDescent="0.25"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20:35" x14ac:dyDescent="0.25"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20:35" x14ac:dyDescent="0.25"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20:35" x14ac:dyDescent="0.25"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20:35" x14ac:dyDescent="0.25"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20:35" x14ac:dyDescent="0.25"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20:35" x14ac:dyDescent="0.25"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20:35" x14ac:dyDescent="0.25"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20:35" x14ac:dyDescent="0.25"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20:35" x14ac:dyDescent="0.25"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20:35" x14ac:dyDescent="0.25"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20:35" x14ac:dyDescent="0.25"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20:35" x14ac:dyDescent="0.25"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20:35" x14ac:dyDescent="0.25"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20:35" x14ac:dyDescent="0.25"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20:35" x14ac:dyDescent="0.25"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20:35" x14ac:dyDescent="0.25"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20:35" x14ac:dyDescent="0.25"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20:35" x14ac:dyDescent="0.25"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20:35" x14ac:dyDescent="0.25"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20:35" x14ac:dyDescent="0.25"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20:35" x14ac:dyDescent="0.25"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20:35" x14ac:dyDescent="0.25"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20:35" x14ac:dyDescent="0.25"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20:35" x14ac:dyDescent="0.25"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20:35" x14ac:dyDescent="0.25"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20:35" x14ac:dyDescent="0.25"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20:35" x14ac:dyDescent="0.25"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20:35" x14ac:dyDescent="0.25"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20:35" x14ac:dyDescent="0.25"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20:35" x14ac:dyDescent="0.25"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20:35" x14ac:dyDescent="0.25"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20:35" x14ac:dyDescent="0.25"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20:35" x14ac:dyDescent="0.25"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20:35" x14ac:dyDescent="0.25"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20:35" x14ac:dyDescent="0.25"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20:35" x14ac:dyDescent="0.25"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20:35" x14ac:dyDescent="0.25"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20:35" x14ac:dyDescent="0.25"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20:35" x14ac:dyDescent="0.25"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20:35" x14ac:dyDescent="0.25"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20:35" x14ac:dyDescent="0.25"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20:35" x14ac:dyDescent="0.25"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20:35" x14ac:dyDescent="0.25"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20:35" x14ac:dyDescent="0.25"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20:35" x14ac:dyDescent="0.25"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20:35" x14ac:dyDescent="0.25"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20:35" x14ac:dyDescent="0.25"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20:35" x14ac:dyDescent="0.25"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20:35" x14ac:dyDescent="0.25"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20:35" x14ac:dyDescent="0.25"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20:35" x14ac:dyDescent="0.25"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20:35" x14ac:dyDescent="0.25"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20:35" x14ac:dyDescent="0.25"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20:35" x14ac:dyDescent="0.25"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20:35" x14ac:dyDescent="0.25"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20:35" x14ac:dyDescent="0.25"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20:35" x14ac:dyDescent="0.25"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20:35" x14ac:dyDescent="0.25"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20:35" x14ac:dyDescent="0.25"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20:35" x14ac:dyDescent="0.25"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20:35" x14ac:dyDescent="0.25"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20:35" x14ac:dyDescent="0.25"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20:35" x14ac:dyDescent="0.25"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20:35" x14ac:dyDescent="0.25"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20:35" x14ac:dyDescent="0.25"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20:35" x14ac:dyDescent="0.25"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20:35" x14ac:dyDescent="0.25"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20:35" x14ac:dyDescent="0.25"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20:35" x14ac:dyDescent="0.25"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20:35" x14ac:dyDescent="0.25"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20:35" x14ac:dyDescent="0.25"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20:35" x14ac:dyDescent="0.25"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20:35" x14ac:dyDescent="0.25"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20:35" x14ac:dyDescent="0.25"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20:35" x14ac:dyDescent="0.25"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20:35" x14ac:dyDescent="0.25"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20:35" x14ac:dyDescent="0.25"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20:35" x14ac:dyDescent="0.25"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20:35" x14ac:dyDescent="0.25"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20:35" x14ac:dyDescent="0.25"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20:35" x14ac:dyDescent="0.25"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20:35" x14ac:dyDescent="0.25"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20:35" x14ac:dyDescent="0.25"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20:35" x14ac:dyDescent="0.25"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20:35" x14ac:dyDescent="0.25"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20:35" x14ac:dyDescent="0.25"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20:35" x14ac:dyDescent="0.25"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20:35" x14ac:dyDescent="0.25"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20:35" x14ac:dyDescent="0.25"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20:35" x14ac:dyDescent="0.25"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20:35" x14ac:dyDescent="0.25"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20:35" x14ac:dyDescent="0.25"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20:35" x14ac:dyDescent="0.25"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20:35" x14ac:dyDescent="0.25"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20:35" x14ac:dyDescent="0.25"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20:35" x14ac:dyDescent="0.25"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20:35" x14ac:dyDescent="0.25"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20:35" x14ac:dyDescent="0.25"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20:35" x14ac:dyDescent="0.25"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20:35" x14ac:dyDescent="0.25"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20:35" x14ac:dyDescent="0.25"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</row>
  </sheetData>
  <mergeCells count="9">
    <mergeCell ref="A9:A10"/>
    <mergeCell ref="B9:B10"/>
    <mergeCell ref="C9:F9"/>
    <mergeCell ref="A1:F1"/>
    <mergeCell ref="A2:F2"/>
    <mergeCell ref="A3:F3"/>
    <mergeCell ref="A5:F5"/>
    <mergeCell ref="A6:F6"/>
    <mergeCell ref="A7:F7"/>
  </mergeCells>
  <printOptions horizontalCentered="1"/>
  <pageMargins left="0.74803149606299213" right="0.74803149606299213" top="0.98425196850393704" bottom="0.98425196850393704" header="0" footer="0"/>
  <pageSetup scale="70" orientation="portrait" r:id="rId1"/>
  <headerFooter alignWithMargins="0"/>
  <rowBreaks count="1" manualBreakCount="1">
    <brk id="55" max="5" man="1"/>
  </rowBreaks>
  <ignoredErrors>
    <ignoredError sqref="B57 B63 B41 B54 B30 B6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10</vt:lpstr>
      <vt:lpstr>'Cuadro 10'!Área_de_impresión</vt:lpstr>
      <vt:lpstr>'Cuadro 10'!Títulos_a_imprimir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ESPINO</dc:creator>
  <cp:lastModifiedBy>FRANKLIN SANTANA</cp:lastModifiedBy>
  <cp:lastPrinted>2026-07-22T15:12:44Z</cp:lastPrinted>
  <dcterms:created xsi:type="dcterms:W3CDTF">2022-02-04T15:06:37Z</dcterms:created>
  <dcterms:modified xsi:type="dcterms:W3CDTF">2026-07-27T17:26:08Z</dcterms:modified>
</cp:coreProperties>
</file>